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 codeName="{DD97A8EA-9A9A-E61F-A557-7D5A7D7259C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ojciech.Bulakowski1\Downloads\"/>
    </mc:Choice>
  </mc:AlternateContent>
  <xr:revisionPtr revIDLastSave="0" documentId="13_ncr:1_{D5EBD95C-972D-4DAD-99A0-D07EB18F3225}" xr6:coauthVersionLast="47" xr6:coauthVersionMax="47" xr10:uidLastSave="{00000000-0000-0000-0000-000000000000}"/>
  <bookViews>
    <workbookView xWindow="-110" yWindow="-110" windowWidth="19420" windowHeight="10560" tabRatio="721" xr2:uid="{00000000-000D-0000-FFFF-FFFF00000000}"/>
  </bookViews>
  <sheets>
    <sheet name="Wniosek" sheetId="4" r:id="rId1"/>
    <sheet name="ArkSlownie" sheetId="34" state="hidden" r:id="rId2"/>
    <sheet name="Slownik" sheetId="33" state="hidden" r:id="rId3"/>
    <sheet name="Dane" sheetId="12" state="hidden" r:id="rId4"/>
    <sheet name="JER-ZACH-u" sheetId="31" state="hidden" r:id="rId5"/>
    <sheet name="JER-MAZ-u" sheetId="32" state="hidden" r:id="rId6"/>
    <sheet name="rodzaj dział. wg PKD" sheetId="5" state="hidden" r:id="rId7"/>
    <sheet name="MSP" sheetId="6" state="hidden" r:id="rId8"/>
    <sheet name="ArkuszSłownie" sheetId="14" state="hidden" r:id="rId9"/>
    <sheet name="Obrazki" sheetId="15" state="hidden" r:id="rId10"/>
  </sheets>
  <functionGroups builtInGroupCount="19"/>
  <definedNames>
    <definedName name="MN">ArkuszSłownie!$I$2:$I$5</definedName>
    <definedName name="_xlnm.Print_Area" localSheetId="6">'rodzaj dział. wg PKD'!$A$5:$C$40</definedName>
    <definedName name="_xlnm.Print_Area" localSheetId="0">Wniosek!$C$2:$J$232</definedName>
    <definedName name="SLOWAMI">ArkuszSłownie!$A$11:$D$20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2" i="4" l="1"/>
  <c r="A10" i="34" l="1"/>
  <c r="D10" i="34" s="1"/>
  <c r="D27" i="34" s="1"/>
  <c r="C1" i="34"/>
  <c r="F27" i="34" l="1"/>
  <c r="E27" i="34"/>
  <c r="E31" i="34" s="1"/>
  <c r="E32" i="34" s="1"/>
  <c r="K11" i="34"/>
  <c r="B10" i="34"/>
  <c r="C10" i="34"/>
  <c r="J198" i="4"/>
  <c r="J191" i="4"/>
  <c r="J141" i="4"/>
  <c r="J134" i="4"/>
  <c r="B13" i="34" l="1"/>
  <c r="M11" i="34"/>
  <c r="L11" i="34"/>
  <c r="L15" i="34" s="1"/>
  <c r="L16" i="34" s="1"/>
  <c r="C20" i="34"/>
  <c r="N16" i="34"/>
  <c r="F28" i="34"/>
  <c r="C21" i="14"/>
  <c r="B21" i="14"/>
  <c r="A21" i="14"/>
  <c r="D11" i="14"/>
  <c r="C11" i="14"/>
  <c r="B11" i="14"/>
  <c r="A11" i="14"/>
  <c r="A1" i="14"/>
  <c r="B441" i="12"/>
  <c r="B438" i="12"/>
  <c r="B437" i="12"/>
  <c r="B436" i="12"/>
  <c r="B434" i="12"/>
  <c r="B433" i="12"/>
  <c r="B431" i="12"/>
  <c r="B430" i="12"/>
  <c r="B428" i="12"/>
  <c r="B427" i="12"/>
  <c r="B426" i="12"/>
  <c r="B425" i="12"/>
  <c r="B421" i="12"/>
  <c r="B420" i="12"/>
  <c r="B419" i="12"/>
  <c r="B418" i="12"/>
  <c r="B417" i="12"/>
  <c r="B416" i="12"/>
  <c r="B415" i="12"/>
  <c r="B414" i="12"/>
  <c r="B413" i="12"/>
  <c r="B412" i="12"/>
  <c r="B411" i="12"/>
  <c r="B407" i="12"/>
  <c r="B406" i="12"/>
  <c r="B405" i="12"/>
  <c r="B404" i="12"/>
  <c r="B403" i="12"/>
  <c r="B402" i="12"/>
  <c r="B401" i="12"/>
  <c r="B400" i="12"/>
  <c r="B399" i="12"/>
  <c r="B398" i="12"/>
  <c r="B396" i="12"/>
  <c r="B395" i="12"/>
  <c r="B394" i="12"/>
  <c r="B393" i="12"/>
  <c r="B392" i="12"/>
  <c r="B391" i="12"/>
  <c r="B390" i="12"/>
  <c r="B389" i="12"/>
  <c r="B388" i="12"/>
  <c r="B387" i="12"/>
  <c r="B386" i="12"/>
  <c r="B385" i="12"/>
  <c r="B384" i="12"/>
  <c r="B383" i="12"/>
  <c r="B382" i="12"/>
  <c r="B380" i="12"/>
  <c r="B379" i="12"/>
  <c r="B378" i="12"/>
  <c r="B377" i="12"/>
  <c r="B376" i="12"/>
  <c r="B375" i="12"/>
  <c r="B374" i="12"/>
  <c r="B373" i="12"/>
  <c r="B372" i="12"/>
  <c r="B371" i="12"/>
  <c r="B370" i="12"/>
  <c r="B369" i="12"/>
  <c r="B368" i="12"/>
  <c r="B367" i="12"/>
  <c r="B366" i="12"/>
  <c r="B365" i="12"/>
  <c r="B364" i="12"/>
  <c r="B363" i="12"/>
  <c r="B362" i="12"/>
  <c r="B361" i="12"/>
  <c r="B359" i="12"/>
  <c r="B358" i="12"/>
  <c r="B357" i="12"/>
  <c r="B356" i="12"/>
  <c r="B355" i="12"/>
  <c r="B354" i="12"/>
  <c r="B353" i="12"/>
  <c r="B352" i="12"/>
  <c r="B351" i="12"/>
  <c r="B350" i="12"/>
  <c r="B349" i="12"/>
  <c r="B348" i="12"/>
  <c r="B347" i="12"/>
  <c r="B346" i="12"/>
  <c r="B345" i="12"/>
  <c r="B343" i="12"/>
  <c r="B342" i="12"/>
  <c r="B341" i="12"/>
  <c r="B340" i="12"/>
  <c r="B339" i="12"/>
  <c r="B338" i="12"/>
  <c r="B337" i="12"/>
  <c r="B336" i="12"/>
  <c r="B335" i="12"/>
  <c r="B334" i="12"/>
  <c r="B333" i="12"/>
  <c r="B332" i="12"/>
  <c r="B331" i="12"/>
  <c r="B330" i="12"/>
  <c r="B329" i="12"/>
  <c r="B327" i="12"/>
  <c r="B326" i="12"/>
  <c r="B325" i="12"/>
  <c r="B324" i="12"/>
  <c r="B323" i="12"/>
  <c r="B322" i="12"/>
  <c r="B321" i="12"/>
  <c r="B320" i="12"/>
  <c r="B319" i="12"/>
  <c r="B318" i="12"/>
  <c r="B317" i="12"/>
  <c r="B316" i="12"/>
  <c r="B315" i="12"/>
  <c r="B314" i="12"/>
  <c r="B313" i="12"/>
  <c r="B309" i="12"/>
  <c r="B308" i="12"/>
  <c r="B307" i="12"/>
  <c r="B306" i="12"/>
  <c r="B305" i="12"/>
  <c r="B304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7" i="12"/>
  <c r="B256" i="12"/>
  <c r="B255" i="12"/>
  <c r="B254" i="12"/>
  <c r="B253" i="12"/>
  <c r="B252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7" i="12"/>
  <c r="B226" i="12"/>
  <c r="B225" i="12"/>
  <c r="B224" i="12"/>
  <c r="B223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2" i="12"/>
  <c r="B141" i="12"/>
  <c r="B140" i="12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5" i="12"/>
  <c r="B94" i="12"/>
  <c r="B93" i="12"/>
  <c r="B92" i="12"/>
  <c r="B91" i="12"/>
  <c r="B90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69" i="12"/>
  <c r="B68" i="12"/>
  <c r="B67" i="12"/>
  <c r="B66" i="12"/>
  <c r="B65" i="12"/>
  <c r="B64" i="12"/>
  <c r="B63" i="12"/>
  <c r="B62" i="12"/>
  <c r="B61" i="12"/>
  <c r="B60" i="12"/>
  <c r="B58" i="12"/>
  <c r="B59" i="12" s="1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0" i="12"/>
  <c r="B19" i="12"/>
  <c r="B18" i="12"/>
  <c r="B17" i="12"/>
  <c r="B16" i="12"/>
  <c r="B15" i="12"/>
  <c r="B14" i="12"/>
  <c r="B13" i="12"/>
  <c r="B12" i="12"/>
  <c r="B11" i="12"/>
  <c r="B10" i="12"/>
  <c r="B7" i="12"/>
  <c r="B6" i="12"/>
  <c r="B5" i="12"/>
  <c r="B4" i="12"/>
  <c r="B3" i="12"/>
  <c r="B408" i="12"/>
  <c r="B397" i="12"/>
  <c r="B381" i="12"/>
  <c r="J173" i="4"/>
  <c r="B360" i="12" s="1"/>
  <c r="J164" i="4"/>
  <c r="B344" i="12" s="1"/>
  <c r="J157" i="4"/>
  <c r="B328" i="12" s="1"/>
  <c r="J147" i="4"/>
  <c r="B310" i="12" s="1"/>
  <c r="B303" i="12"/>
  <c r="B284" i="12"/>
  <c r="J125" i="4"/>
  <c r="B258" i="12" s="1"/>
  <c r="B248" i="12"/>
  <c r="B229" i="12"/>
  <c r="B210" i="12"/>
  <c r="B179" i="12"/>
  <c r="B160" i="12"/>
  <c r="D59" i="4"/>
  <c r="D30" i="4"/>
  <c r="F31" i="34" l="1"/>
  <c r="F32" i="34"/>
  <c r="G28" i="34"/>
  <c r="M12" i="34"/>
  <c r="E20" i="34"/>
  <c r="D20" i="34"/>
  <c r="D24" i="34" s="1"/>
  <c r="D25" i="34" s="1"/>
  <c r="D13" i="34"/>
  <c r="F18" i="34"/>
  <c r="C13" i="34"/>
  <c r="C17" i="34" s="1"/>
  <c r="C18" i="34" s="1"/>
  <c r="XFD102" i="4"/>
  <c r="B247" i="12"/>
  <c r="B228" i="12"/>
  <c r="A26" i="14"/>
  <c r="D14" i="34" l="1"/>
  <c r="D17" i="34" s="1"/>
  <c r="D18" i="34" s="1"/>
  <c r="M15" i="34"/>
  <c r="M16" i="34"/>
  <c r="G31" i="34"/>
  <c r="J1" i="34" s="1"/>
  <c r="G32" i="34"/>
  <c r="G25" i="34"/>
  <c r="E21" i="34"/>
  <c r="E24" i="34" s="1"/>
  <c r="E25" i="34" s="1"/>
  <c r="N12" i="34"/>
  <c r="N15" i="34" s="1"/>
  <c r="F26" i="14"/>
  <c r="B26" i="14"/>
  <c r="E26" i="14"/>
  <c r="C26" i="14"/>
  <c r="C28" i="14" s="1"/>
  <c r="D26" i="14"/>
  <c r="A29" i="14"/>
  <c r="F21" i="34" l="1"/>
  <c r="E14" i="34"/>
  <c r="E17" i="34" s="1"/>
  <c r="E18" i="34" s="1"/>
  <c r="K34" i="34" s="1"/>
  <c r="E28" i="14"/>
  <c r="E27" i="14"/>
  <c r="D28" i="14"/>
  <c r="D27" i="14"/>
  <c r="F28" i="14"/>
  <c r="F27" i="14"/>
  <c r="F24" i="34" l="1"/>
  <c r="F25" i="34"/>
  <c r="K35" i="34" s="1"/>
  <c r="K36" i="34" s="1"/>
  <c r="A10" i="14"/>
  <c r="H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2" authorId="0" shapeId="0" xr:uid="{00000000-0006-0000-0600-000001000000}">
      <text>
        <r>
          <rPr>
            <b/>
            <sz val="8"/>
            <color rgb="FF000000"/>
            <rFont val="Tahoma"/>
            <family val="2"/>
          </rPr>
          <t xml:space="preserve"> :</t>
        </r>
        <r>
          <rPr>
            <sz val="8"/>
            <color rgb="FF000000"/>
            <rFont val="Tahoma"/>
            <family val="2"/>
          </rPr>
          <t xml:space="preserve">
w tym sprzedaż wyrobów chemicznych-46
</t>
        </r>
      </text>
    </comment>
  </commentList>
</comments>
</file>

<file path=xl/sharedStrings.xml><?xml version="1.0" encoding="utf-8"?>
<sst xmlns="http://schemas.openxmlformats.org/spreadsheetml/2006/main" count="1028" uniqueCount="850">
  <si>
    <t>ver. 2.7</t>
  </si>
  <si>
    <t>Wypełnia biuro Fundacji:</t>
  </si>
  <si>
    <t>Biuro Terenowe:</t>
  </si>
  <si>
    <t>priorytety :</t>
  </si>
  <si>
    <t>Imię i nazwisko oficera poż.:</t>
  </si>
  <si>
    <t>WNIOSEK O PRZYZNANIE POŻYCZKI - BIZNESPLAN</t>
  </si>
  <si>
    <t>Wnioskowana kwota</t>
  </si>
  <si>
    <t>Słownie</t>
  </si>
  <si>
    <t>Okres kredytowania w miesiącach</t>
  </si>
  <si>
    <t>Wnioskowany okres karencji</t>
  </si>
  <si>
    <t>Cel pożyczki</t>
  </si>
  <si>
    <t>Miejsce inwestycji wg powiatu</t>
  </si>
  <si>
    <t>wg gminy</t>
  </si>
  <si>
    <t xml:space="preserve">I.  Informacje ogólne: </t>
  </si>
  <si>
    <t>Wnioskodawca - dane o firmie</t>
  </si>
  <si>
    <t>Nazwa firmy zgodnie z CEDIG/KRS</t>
  </si>
  <si>
    <r>
      <t xml:space="preserve">Adres firmy
</t>
    </r>
    <r>
      <rPr>
        <i/>
        <sz val="14"/>
        <color rgb="FF000000"/>
        <rFont val="Calibri"/>
        <family val="2"/>
      </rPr>
      <t>ulica nr budynku nr lokalu, kod, miasto</t>
    </r>
  </si>
  <si>
    <r>
      <rPr>
        <sz val="14"/>
        <color rgb="FF000000"/>
        <rFont val="Calibri"/>
        <family val="2"/>
      </rPr>
      <t xml:space="preserve">Data rozpoczęcia działalności 
</t>
    </r>
    <r>
      <rPr>
        <i/>
        <sz val="14"/>
        <color rgb="FF000000"/>
        <rFont val="Calibri"/>
        <family val="2"/>
      </rPr>
      <t>RRRR-MM-DD</t>
    </r>
  </si>
  <si>
    <t>Numer KRS ( w przypadku spółek)</t>
  </si>
  <si>
    <t>Numer Regon</t>
  </si>
  <si>
    <t>Numer NIP</t>
  </si>
  <si>
    <t>Kod PKD (główny)</t>
  </si>
  <si>
    <t xml:space="preserve">Kod PKD którego dotyczy wniosek </t>
  </si>
  <si>
    <t>Wykonywana działalność gospodarcza</t>
  </si>
  <si>
    <t>Forma prawna:</t>
  </si>
  <si>
    <t>Forma rozliczeń z Urzędem Skarbowym:</t>
  </si>
  <si>
    <t>Liczba zatrudnionych  pracowników (wg EPC)</t>
  </si>
  <si>
    <t>Planowana liczba zatrudnionych ( obecnie zatrudnieni + planowane zatrudnienie) według EPC:</t>
  </si>
  <si>
    <t>kobiety</t>
  </si>
  <si>
    <t>mężczyźni</t>
  </si>
  <si>
    <t>w tym z obszarów wiejskich</t>
  </si>
  <si>
    <t>Osiągnięty roczny obrót netto ze sprzedaży towarów, wyrobów usług i operacji finansowych</t>
  </si>
  <si>
    <t>Suma aktywów bilansu sporządzonego na koniec roku(dla przedsiębiorstw na księgach rachunkowych)</t>
  </si>
  <si>
    <t>Typ przedsiębiorstwa</t>
  </si>
  <si>
    <t>Status przedsiębiorstwa</t>
  </si>
  <si>
    <t>Planowana liczba nowych miejsc pracy EPC utworzonych w wyniku otrzymania pożyczki</t>
  </si>
  <si>
    <t>Numer rachunku bankowego</t>
  </si>
  <si>
    <t>Prowadzonego pod nazwą Przedsiębiorstwa</t>
  </si>
  <si>
    <t>Nazwa banku</t>
  </si>
  <si>
    <t>Właściciel  / Wspólnik / Reprezentant firmy</t>
  </si>
  <si>
    <t>Nazwisko</t>
  </si>
  <si>
    <t>Imię</t>
  </si>
  <si>
    <t>Stanowisko w firmie</t>
  </si>
  <si>
    <t>Seria i nr dowodu</t>
  </si>
  <si>
    <t>Wydany przez</t>
  </si>
  <si>
    <r>
      <t xml:space="preserve">Ważny do:
</t>
    </r>
    <r>
      <rPr>
        <sz val="12"/>
        <rFont val="Calibri"/>
        <family val="2"/>
        <charset val="238"/>
        <scheme val="minor"/>
      </rPr>
      <t xml:space="preserve"> (wpisać w formacie RRRR-MM-DD)</t>
    </r>
  </si>
  <si>
    <t>Nr PESEL</t>
  </si>
  <si>
    <t>Nr NIP</t>
  </si>
  <si>
    <t>Adres zamieszkania
(ulica nr budynku nr lokalu, kod, miasto)</t>
  </si>
  <si>
    <t>Kod pocztowy</t>
  </si>
  <si>
    <t>Miejscowość</t>
  </si>
  <si>
    <t>Miejsce zarejestrowania 
działalności gospodarczej</t>
  </si>
  <si>
    <t>Adres korespondencyjny
(ulica nr budynku nr lokalu, kod, miasto)</t>
  </si>
  <si>
    <t>Telefon kontaktowy 1:</t>
  </si>
  <si>
    <t>Telefon kontaktowy 2:</t>
  </si>
  <si>
    <t>Adres e-mail</t>
  </si>
  <si>
    <t>Strona www</t>
  </si>
  <si>
    <t>Wykształcenie, kwalifikacje i uprawnienia</t>
  </si>
  <si>
    <t>Czy Wnioskodawca korzystał z pożyczek udzielanych przez FDPA?</t>
  </si>
  <si>
    <t>Liczba spłaconych pożyczek:</t>
  </si>
  <si>
    <t>II. Informacje na temat realizowanego przedsięwzięcia</t>
  </si>
  <si>
    <t>Krótki opis prowadzonej działalności:</t>
  </si>
  <si>
    <t>Opis planowanego przedsięwzięcia/inwestycji - BIZNESPLAN</t>
  </si>
  <si>
    <t>Zgodnie z załącznikiem nr 1 do wniosku pożyczkowego.</t>
  </si>
  <si>
    <t>Całkowity koszt przedsięwzięcia (zł)</t>
  </si>
  <si>
    <t>Wkład własny (zł)</t>
  </si>
  <si>
    <t>Forma wkładu własnego:</t>
  </si>
  <si>
    <t>Krótki opis innej formy wkładu własnego:</t>
  </si>
  <si>
    <t>Wartość komponentu inwestycyjnego przedsiewziecięcia</t>
  </si>
  <si>
    <t>Wartość komponentu obrotowego przedsięwziecia</t>
  </si>
  <si>
    <t>Wartość komponentu zakupu gruntu</t>
  </si>
  <si>
    <t>Numer konta pożyczkobiorcy do zwrotu ewentualnej nadpłaty</t>
  </si>
  <si>
    <t>Dane dotyczące produktów/usług Przesiębiorstwa</t>
  </si>
  <si>
    <t>Opis produktu lub usługi prosimy podać główne cechy i zalety. Czy są to produkty (usługi) już istniejące? Czym produkt wyróżnia się spośród produktów dostępnych na rynku i jaka jest jego przewaga nad produktami konkurencyjnymi</t>
  </si>
  <si>
    <t>Na jakiej podstawie planowana jest wielkość produkcji/sprzedaży</t>
  </si>
  <si>
    <t>Ocena rynku</t>
  </si>
  <si>
    <t>Główni odbiorcy</t>
  </si>
  <si>
    <t>Nazwa/lokalizacja</t>
  </si>
  <si>
    <t>udział w rynku</t>
  </si>
  <si>
    <t>termin zapłaty (w dniach)</t>
  </si>
  <si>
    <t xml:space="preserve">Główni dostawcy surowców, towarów </t>
  </si>
  <si>
    <t>Nazwa dostawcy</t>
  </si>
  <si>
    <t>udział w dostawach</t>
  </si>
  <si>
    <t>termin płatności (w dniach)</t>
  </si>
  <si>
    <t>Posiadane umowy z dostawcami, odbiorcami, podwykonawcami zamówienia</t>
  </si>
  <si>
    <t>Nazwa firmy</t>
  </si>
  <si>
    <t>wartość zlecenia/ kontraktu</t>
  </si>
  <si>
    <t>okres objęty umową</t>
  </si>
  <si>
    <t xml:space="preserve">Zasięg rynku (dzielnica, miasto, region, kraj) </t>
  </si>
  <si>
    <t>początkowo</t>
  </si>
  <si>
    <t>docelowo</t>
  </si>
  <si>
    <t>Sezonowość popytu. Jak zamierzasz przeciwdziałać jego negatywnym skutkom?</t>
  </si>
  <si>
    <t>Podaj  głównych konkurentów:</t>
  </si>
  <si>
    <t xml:space="preserve">Nazwa </t>
  </si>
  <si>
    <t>Silne strony</t>
  </si>
  <si>
    <t>Słabe strony</t>
  </si>
  <si>
    <t>Możliwości zmiany profilu produkcji i dostosowanie się do sytuacji rynkowej w przypadku trudności ze zbytem:</t>
  </si>
  <si>
    <t>III. Informacje do bilansu - Majątek Firmy</t>
  </si>
  <si>
    <t>Opis środków trwałych</t>
  </si>
  <si>
    <t>Nieruchomości - grunty</t>
  </si>
  <si>
    <t>Grunty - nr księgi wieczystej</t>
  </si>
  <si>
    <t>Lokalizacja</t>
  </si>
  <si>
    <t>Powierzchnia (ha)</t>
  </si>
  <si>
    <t>Ustanowiona hipoteka</t>
  </si>
  <si>
    <t>Aktualna wartość</t>
  </si>
  <si>
    <r>
      <rPr>
        <b/>
        <sz val="14"/>
        <color theme="0"/>
        <rFont val="Calibri"/>
        <family val="2"/>
        <charset val="238"/>
        <scheme val="minor"/>
      </rPr>
      <t xml:space="preserve">Grunty </t>
    </r>
    <r>
      <rPr>
        <b/>
        <sz val="14"/>
        <rFont val="Calibri"/>
        <family val="2"/>
        <charset val="238"/>
        <scheme val="minor"/>
      </rPr>
      <t>OGÓŁEM:</t>
    </r>
  </si>
  <si>
    <t>Nieruchomości - budynki/lokale</t>
  </si>
  <si>
    <t>Budynek/lokal - nr księgi wieczystej:</t>
  </si>
  <si>
    <t>Rodzaj nieruchomości</t>
  </si>
  <si>
    <r>
      <rPr>
        <b/>
        <sz val="14"/>
        <color theme="0"/>
        <rFont val="Calibri"/>
        <family val="2"/>
        <charset val="238"/>
        <scheme val="minor"/>
      </rPr>
      <t xml:space="preserve">Budynki </t>
    </r>
    <r>
      <rPr>
        <b/>
        <sz val="14"/>
        <rFont val="Calibri"/>
        <family val="2"/>
        <charset val="238"/>
        <scheme val="minor"/>
      </rPr>
      <t>OGÓŁEM:</t>
    </r>
  </si>
  <si>
    <t>Wyposażenie/ maszyny i urządzenia</t>
  </si>
  <si>
    <t>Wyposażenie - cechy znamionowe:</t>
  </si>
  <si>
    <t>Ustanowione zastawy / przewłaszczenia</t>
  </si>
  <si>
    <t>Tak</t>
  </si>
  <si>
    <r>
      <rPr>
        <b/>
        <sz val="14"/>
        <color theme="0"/>
        <rFont val="Calibri"/>
        <family val="2"/>
        <charset val="238"/>
        <scheme val="minor"/>
      </rPr>
      <t>Wyposażenie</t>
    </r>
    <r>
      <rPr>
        <b/>
        <sz val="14"/>
        <rFont val="Calibri"/>
        <family val="2"/>
        <charset val="238"/>
        <scheme val="minor"/>
      </rPr>
      <t xml:space="preserve"> OGÓŁEM:</t>
    </r>
  </si>
  <si>
    <t>Środki transportu</t>
  </si>
  <si>
    <t>Rodzaj pojazdu/marka:</t>
  </si>
  <si>
    <t>Nr rejestracyjny</t>
  </si>
  <si>
    <t>Rok produkcji</t>
  </si>
  <si>
    <r>
      <rPr>
        <b/>
        <sz val="14"/>
        <color theme="0"/>
        <rFont val="Calibri"/>
        <family val="2"/>
        <charset val="238"/>
        <scheme val="minor"/>
      </rPr>
      <t>Środki transportu</t>
    </r>
    <r>
      <rPr>
        <b/>
        <sz val="14"/>
        <rFont val="Calibri"/>
        <family val="2"/>
        <charset val="238"/>
        <scheme val="minor"/>
      </rPr>
      <t xml:space="preserve"> OGÓŁEM:</t>
    </r>
  </si>
  <si>
    <t>Inne aktywa trwałe</t>
  </si>
  <si>
    <t>Inne aktywa:</t>
  </si>
  <si>
    <r>
      <rPr>
        <b/>
        <sz val="14"/>
        <color theme="0"/>
        <rFont val="Calibri"/>
        <family val="2"/>
        <charset val="238"/>
        <scheme val="minor"/>
      </rPr>
      <t>Inne aktywa</t>
    </r>
    <r>
      <rPr>
        <b/>
        <sz val="14"/>
        <rFont val="Calibri"/>
        <family val="2"/>
        <charset val="238"/>
        <scheme val="minor"/>
      </rPr>
      <t xml:space="preserve"> OGÓŁEM:</t>
    </r>
  </si>
  <si>
    <t>Opis środków obrotowych</t>
  </si>
  <si>
    <t>Zapasy produkcyjne:</t>
  </si>
  <si>
    <t>Zapasy produkcyjne</t>
  </si>
  <si>
    <t>Inne informacje o zapasach (np. sezonowość, przewłaszczenia zastawy):</t>
  </si>
  <si>
    <t>Wartość</t>
  </si>
  <si>
    <t>1. Surowce i materiały/Towary handlowe</t>
  </si>
  <si>
    <t>2. Produkcja w toku</t>
  </si>
  <si>
    <t>3. Wyroby gotowe</t>
  </si>
  <si>
    <t>OGÓŁEM:</t>
  </si>
  <si>
    <t>Należności:</t>
  </si>
  <si>
    <t>Nazwa dłużnika</t>
  </si>
  <si>
    <t>Termin należności
 (wybierz z listy)</t>
  </si>
  <si>
    <t>Termin spodziewanej zapłaty</t>
  </si>
  <si>
    <t>Kwota</t>
  </si>
  <si>
    <t>Gotówka (bank i dom):</t>
  </si>
  <si>
    <t>Waluta</t>
  </si>
  <si>
    <t>Inne bieżące aktywa:</t>
  </si>
  <si>
    <t>Nazwa/opis</t>
  </si>
  <si>
    <r>
      <rPr>
        <b/>
        <sz val="14"/>
        <color theme="0"/>
        <rFont val="Calibri"/>
        <family val="2"/>
        <charset val="238"/>
        <scheme val="minor"/>
      </rPr>
      <t xml:space="preserve">Inne aktywa </t>
    </r>
    <r>
      <rPr>
        <b/>
        <sz val="14"/>
        <rFont val="Calibri"/>
        <family val="2"/>
        <charset val="238"/>
        <scheme val="minor"/>
      </rPr>
      <t>Ogółem:</t>
    </r>
  </si>
  <si>
    <t>Opis zobowiązań</t>
  </si>
  <si>
    <t>Pożyczki i kredyty długoterminowe</t>
  </si>
  <si>
    <t>Kredytodawca</t>
  </si>
  <si>
    <t>Rata miesięczna/kwartalna</t>
  </si>
  <si>
    <t>Zadłużenie od dnia:</t>
  </si>
  <si>
    <t>Termin całkowitej spłaty</t>
  </si>
  <si>
    <t>Aktualne zadłużenie</t>
  </si>
  <si>
    <t>Inne zobowiązania długoterminowe np. (leasing)</t>
  </si>
  <si>
    <t>Wierzyciel</t>
  </si>
  <si>
    <t>Zobowiązanie od dnia:</t>
  </si>
  <si>
    <t>Pożyczki i kredyty krótkoterminowe</t>
  </si>
  <si>
    <t>Zobowiązania do dostawców</t>
  </si>
  <si>
    <t>Termin zapłaty</t>
  </si>
  <si>
    <t>Zobowiązania do budżetu</t>
  </si>
  <si>
    <t>Nazwa jednostki budżetowej</t>
  </si>
  <si>
    <t>Inne zobowiązania krótkoterminowe</t>
  </si>
  <si>
    <t>Nazwa wierzyciela</t>
  </si>
  <si>
    <t>Proponowane zabezpieczenia pożyczki</t>
  </si>
  <si>
    <t>1.  Poręczenie</t>
  </si>
  <si>
    <t>Nazwisko i imię</t>
  </si>
  <si>
    <t>Adres zamieszkania</t>
  </si>
  <si>
    <t>Dochód miesięczny netto</t>
  </si>
  <si>
    <t>2. Weksel in blanco</t>
  </si>
  <si>
    <t>TAK</t>
  </si>
  <si>
    <t>3. Hipoteka (rodzaj nieruchomości)</t>
  </si>
  <si>
    <t>Nr Księgi Wieczystej</t>
  </si>
  <si>
    <t>Wartość nieruchomości</t>
  </si>
  <si>
    <t>4. Inne zabezpieczenia:</t>
  </si>
  <si>
    <t xml:space="preserve">OŚWIADCZENIA  WNIOSKODAWCY  </t>
  </si>
  <si>
    <t>Świadom/a odpowiedzialności karnej z tyt.art. 286 §1 i 297§1 kk, potwierdzam prawdziwość informacji podanych w niniejszym Wniosku i załącznikach.</t>
  </si>
  <si>
    <t xml:space="preserve">Czy Wnioskodawca znajduje się w trudnej sytuacji w rozumieniu art.7 ust 1 lit. d Rozporządzenia EFRR, za wyjątkiem szczególnych przypadków określonych w tym przepisie. </t>
  </si>
  <si>
    <t xml:space="preserve">Czy Wnioskodawca jest podmiotem powiązanym osobowo lub kapitałowo z FDPA </t>
  </si>
  <si>
    <t xml:space="preserve">Czy Wnioskodawca jest podmiotem wobec którego zostało zakazane udzielanie bezpośredniego lub pośredniego wsparciu ze środków unijnych na podstawie art. 1 ustawy z dnia 13 kwietnia 2022 r. o szczególnych rozwiązaniach w zakresie przeciwdziałania wspieraniu agresji na Ukrainę oraz służących ochronie bezpieczeństwa narodowego. </t>
  </si>
  <si>
    <t>Czy Wnioskodawca jest podmiotem w toku likwidacji, w stanie upadłości, w toku postępowania  upadłościowego naprawczego lub pod zarządem komisarycznym.</t>
  </si>
  <si>
    <t xml:space="preserve">Czy Wnioskodawca jest podmiotem wobec którego oznaczono zakaz dostępu do funduszy europejskich na podstawie odrębnych przepisów:
1) art. 207 ust. 4 ustawy z dnia 27.08.2009 r. o finansach publicznych 
2) art. 12 ust.1 pkt 1 ustawy z dnia 15 czerwca 2012 r. o skutkach powierzania wykonywania pracy cudzoziemcom przebywającym wbrew przepisom na terytorium Rzeczypospolitej Polskiej,
3) art. 9 ust. 1 pkt 2a ustawy z dnia 28 października 2002 r. o odpowiedzialności podmiotów zbiorowych za czyny zabronione pod groźbą kary.
</t>
  </si>
  <si>
    <t>Wyrażam zgodę na wysyłanie przez Fundację na rzecz Rozwoju Polskiego Rolnictwa z siedzibą w Warszawie (FDPA) na moje konto poczty elektronicznej, zgodnie z Ustawą z dnia 16.07.2004r Prawo Telekomunikacyjne (t.j.: Dz.U. 2017, poz. 1907) informacji handlowych/marketingowych za pomocą telekomunikacyjnych urządzeń końcowych w celach marketingu usług świadczonych przez FDPA, w szczególności o ofercie pożyczkowej FDPA, organizowanych przez FDPA konferencjach, konkursach, warsztatach, seminariach, szkoleniach i innych wydarzeniach. Zgoda udzielona Fundacji może być w dowolnym momencie cofnięta, poprzez wysłanie wiadomości e-mail na adres: iodo@fdpa.org.pl, lub listownie na adres: ul. Gombrowicza 19, 01-682 Warszawa.</t>
  </si>
  <si>
    <t xml:space="preserve"> Wyrażam zgodę na wysyłanie przez Fundację na rzecz Rozwoju Polskiego Rolnictwa z siedzibą w Warszawie (FDPA) na moje konto poczty elektronicznej, zgodnie z Ustawą z dnia 18.07.2002r. o świadczeniu usług drogą elektroniczną (t.j.: Dz.U. 2017 poz. 1119), informacji handlowych/marketingowych dotyczących FDPA, w szczególności o ofercie pożyczkowej FDPA, organizowanych przez FDPA konferencjach, konkursach, warsztatach, seminariach, szkoleniach i innych wydarzeniach. Zgoda udzielona Fundacji może być w dowolnym momencie cofnięta, poprzez wysłanie wiadomości e-mail na adres: iodo@fdpa.org.pl, lub listownie na adres: ul. Gombrowicza 19, 01-682 Warszawa.</t>
  </si>
  <si>
    <r>
      <rPr>
        <b/>
        <sz val="10"/>
        <rFont val="Calibri"/>
        <family val="2"/>
        <charset val="238"/>
        <scheme val="minor"/>
      </rPr>
      <t>Szanowna Pani/Panie,</t>
    </r>
    <r>
      <rPr>
        <sz val="10"/>
        <rFont val="Calibri"/>
        <family val="2"/>
        <charset val="238"/>
        <scheme val="minor"/>
      </rPr>
      <t xml:space="preserve">
Spełniając obowiązek informacyjny wynikający z Rozporządzenia Parlamentu Europejskiego i Rady (UE) 2016/679 z 27.04.2016 r. w sprawie ochrony osób fizycznych w związku z przetwarzaniem danych osobowych i w sprawie swobodnego przepływu takich danych oraz uchylenia dyrektywy 95/46/WE (Dz.Urz. UE L 119, s. 1) zwane dalej: „RODO”, informujemy, co następuje:
</t>
    </r>
    <r>
      <rPr>
        <b/>
        <sz val="10"/>
        <rFont val="Calibri"/>
        <family val="2"/>
        <charset val="238"/>
        <scheme val="minor"/>
      </rPr>
      <t>1. 	Kto jest administratorem Pani/Pana danych osobowych?</t>
    </r>
    <r>
      <rPr>
        <sz val="10"/>
        <rFont val="Calibri"/>
        <family val="2"/>
        <charset val="238"/>
        <scheme val="minor"/>
      </rPr>
      <t xml:space="preserve">
	 Administratorem Pani/Pana danych osobowych przetwarzanych w ramach instrumentu finansowego pn. „Standardowa pożyczka rozwojowa” w ramach projektu pn. Pożyczki dla MŚP na Pomorzu Zachodnim w ramach programu Fundusze Europejskie dla Pomorza Zachodniego 2021-2027, zwanego dalej „Instrumentem finansowym” jest Bank Gospodarstwa Krajowego z siedzibą w Warszawie przy Al. Jerozolimskich 7, 00-955 Warszawa, zwany dalej „Administratorem”.
Pani/Pana dane osobowe zostały powierzone do przetwarzania przez BGK, Fundacji na rzecz Rozwoju Polskiego Rolnictwa z siedzibą w Warszawie, ul. Gombrowicza 19, 01-682 Warszawa, KRS: 0000143832, www.fdpa.org.pl, zwanej „FDPA”, jako Partnerowi Finansującemu na podstawie Umowy Operacyjnej zawartej między FDPA i BGK oraz Porozumienia w sprawie powierzenia FDPA przetwarzania danych osobowych w związku z realizacją Umowy Operacyjnej.
</t>
    </r>
    <r>
      <rPr>
        <b/>
        <sz val="10"/>
        <rFont val="Calibri"/>
        <family val="2"/>
        <charset val="238"/>
        <scheme val="minor"/>
      </rPr>
      <t>2. 	Jak i z kim się skontaktować, żeby uzyskać więcej informacji o przetwarzaniu Pani/Pana danych osobowych?</t>
    </r>
    <r>
      <rPr>
        <sz val="10"/>
        <rFont val="Calibri"/>
        <family val="2"/>
        <charset val="238"/>
        <scheme val="minor"/>
      </rPr>
      <t xml:space="preserve">
 	Administrator wyznaczył u siebie Inspektora ochrony danych, z którym można się kontaktować  pod adresem e-mail: iod@bgk.pl, lub telefonicznie a także listownie na adres pocztowy siedziby Administratora.
</t>
    </r>
    <r>
      <rPr>
        <b/>
        <sz val="10"/>
        <rFont val="Calibri"/>
        <family val="2"/>
        <charset val="238"/>
        <scheme val="minor"/>
      </rPr>
      <t>3. 	Skąd mamy Pani/Pana dane osobowe?</t>
    </r>
    <r>
      <rPr>
        <sz val="10"/>
        <rFont val="Calibri"/>
        <family val="2"/>
        <charset val="238"/>
        <scheme val="minor"/>
      </rPr>
      <t xml:space="preserve">
	Pani/Pana dane osobowe otrzymaliśmy od Pani/Pana w związku z ubieganiem się przez Panią/a o otrzymanie wsparcia w ramach Instrumentu finansowego, zawarciem i wykonywaniem Umowy pożyczki oraz umów zabezpieczających jej wykonanie zawartych w ramach Instrumentu finansowego.
</t>
    </r>
    <r>
      <rPr>
        <b/>
        <sz val="10"/>
        <rFont val="Calibri"/>
        <family val="2"/>
        <charset val="238"/>
        <scheme val="minor"/>
      </rPr>
      <t>4. 	Jak przetwarzamy Pani/Pana dane osobowe?</t>
    </r>
    <r>
      <rPr>
        <sz val="10"/>
        <rFont val="Calibri"/>
        <family val="2"/>
        <charset val="238"/>
        <scheme val="minor"/>
      </rPr>
      <t xml:space="preserve">
	Administrator przetwarza Pani/Pana dane osobowe w sposób bezpieczny, zgodny z Umową oraz obowiązującymi przepisami prawa. Administrator dokłada wszelkich starań, aby zapewnić wszelkie środki fizycznej, technicznej i organizacyjnej ochrony danych osobowych przed ich przypadkowym czy umyślnym zniszczeniem, przypadkową utratą, zmianą, nieuprawnionym ujawnieniem, wykorzystaniem czy dostępem przez siebie oraz FDPA.</t>
    </r>
  </si>
  <si>
    <r>
      <rPr>
        <b/>
        <sz val="10"/>
        <rFont val="Calibri"/>
        <family val="2"/>
        <charset val="238"/>
        <scheme val="minor"/>
      </rPr>
      <t>5. 	Jaki jest cel i podstawa prawna przetwarzania Pani/Pana danych osobowych?</t>
    </r>
    <r>
      <rPr>
        <sz val="10"/>
        <rFont val="Calibri"/>
        <family val="2"/>
        <charset val="238"/>
        <scheme val="minor"/>
      </rPr>
      <t xml:space="preserve">
	Pani/Pana dane osobowe otrzymane w związku z ubieganiem się, zawarciem i wykonywaniem Umów w ramach Instrumentu finansowego  przetwarzane są przez Administratora w celu:
1)	realizacji Instrumentu finansowego, w szczególności potwierdzenia kwalifikowalności wydatków, udziele-nia wsparcia, ustanowienia zabezpieczeń, monitoringu, ewaluacji, kontroli, audytu i sprawozdawczości na podstawie art. 6 ust. 1 lit. b) oraz lit. c) Rozporządzenia Parlamentu Europejskiego i Rady (UE) 2016/679 z dnia 27 kwietnia 2016 r. w sprawie ochrony osób fizycznych w związku z przetwarzaniem danych oso-bowych i w sprawie swobodnego przepływu takich danych oraz uchylenia dyrektywy 95/46/WE (ogólne rozporządzenie o ochronie danych) (Dz. Urz. UE L 119 z 04.05.2016, str.1), dalej zwanego „RODO”, w związku z przepisami ustawy z dnia 28 kwietnia 2022 r. o zasadach realizacji zadań finansowanych ze środ-ków europejskich w perspektywie finansowej 2021–2027;
2)	realizacji działań informacyjno-promocyjnych w ramach Instrumentu finansowego, a także w celach związanych z odzyskiwaniem środków, celach archiwalnych oraz statystycznych, na podstawie art. 6 ust. 1 lit. f) RODO, tj. realizacji prawnie uzasadnionych interesów administratora polegających na prowadze-niu działalności informacyjnej dot. administratora oraz ustalania i dochodzenia ewentualnych roszczeń wynikających ze współpracy lub obrony przed nimi.
</t>
    </r>
    <r>
      <rPr>
        <b/>
        <sz val="10"/>
        <rFont val="Calibri"/>
        <family val="2"/>
        <charset val="238"/>
        <scheme val="minor"/>
      </rPr>
      <t xml:space="preserve">6.	Jak długo będziemy przechowywać Pani/Pana dane osobowe? </t>
    </r>
    <r>
      <rPr>
        <sz val="10"/>
        <rFont val="Calibri"/>
        <family val="2"/>
        <charset val="238"/>
        <scheme val="minor"/>
      </rPr>
      <t xml:space="preserve">
Pani/a dane osobowe będą przechowywane przez okres niezbędny do prawidłowego rozliczenia i zamknię-cia Instrumentu finansowego, a także do czasu przedawnienia roszczeń związanych z Pani/a w nim udziale i zaciągniętymi przez Panią/a zobowiązaniami.
</t>
    </r>
    <r>
      <rPr>
        <b/>
        <sz val="10"/>
        <rFont val="Calibri"/>
        <family val="2"/>
        <charset val="238"/>
        <scheme val="minor"/>
      </rPr>
      <t>7.	Komu udostępniamy Pani/Pana dane osobowe?</t>
    </r>
    <r>
      <rPr>
        <sz val="10"/>
        <rFont val="Calibri"/>
        <family val="2"/>
        <charset val="238"/>
        <scheme val="minor"/>
      </rPr>
      <t xml:space="preserve">
	Pani/Pana dane osobowe będą przekazywane: FDPA, Zarządowi Województwa Zachodniopomorskiego, Ministrowi właściwemu ds. rozwoju regionalnego oraz podmiotom, które na zlecenie Administratora i FDPA uczestniczą w realizacji Instrumentu finansowego. Dane osobowe mogą zostać przekazane innym podmiotom wskazanym w art. 89 ust. 1 4.	Ustawą z dnia 28 kwietnia 2022 r. o zasadach realizacji zadań finansowanych ze środków europejskich w perspektywie finansowej 2021-2027, w szczególności podmiotom realizującym badania ewaluacyjne oraz kontrole i audyty w ramach Instrumentu finansowego.
</t>
    </r>
    <r>
      <rPr>
        <b/>
        <sz val="10"/>
        <rFont val="Calibri"/>
        <family val="2"/>
        <charset val="238"/>
        <scheme val="minor"/>
      </rPr>
      <t>8.	Jakie uprawnienia przysługują Pani/Panu wobec Administratora w zakresie przetwarzania danych?</t>
    </r>
    <r>
      <rPr>
        <sz val="10"/>
        <rFont val="Calibri"/>
        <family val="2"/>
        <charset val="238"/>
        <scheme val="minor"/>
      </rPr>
      <t xml:space="preserve">
1)	Każdej osobie przysługuje prawo dostępu do swoich danych osobowych, a także prawo do żądania ich sprostowania, usunięcia, przenoszenia oraz ograniczenia przetwarzania. Każdej osobie przysługuje pra-wo wniesienia sprzeciwu wobec przetwarzania danych, zwłaszcza przetwarzania opartego na prawnie uzasadnionym interesie administratora oraz prawo wycofania zgody na przetwarzanie, jeśli zgoda sta-nowi podstawę przetwarzania danych, w każdym czasie, bez wpływu na zgodność z prawem przetwarza-nia dokonanego przed wycofaniem zgody. 
2)	Każdej osobie przysługuje prawo wniesienia skargi do Prezesa Urzędu Ochrony Danych Osobowych, w przypadku wątpliwości dotyczących przetwarzania danych osobowych zgodnie z przepisami RODO.
</t>
    </r>
  </si>
  <si>
    <r>
      <rPr>
        <b/>
        <sz val="10"/>
        <rFont val="Calibri"/>
        <family val="2"/>
        <charset val="238"/>
        <scheme val="minor"/>
      </rPr>
      <t>9.	Czy przekazujemy Pani/Pana dane osobowe do państw spoza Europejskiego Obszaru Gospodarczego?</t>
    </r>
    <r>
      <rPr>
        <sz val="10"/>
        <rFont val="Calibri"/>
        <family val="2"/>
        <charset val="238"/>
        <scheme val="minor"/>
      </rPr>
      <t xml:space="preserve">
Administrator  nie będzie przekazywać  Pani/Pana danych osobowych do państw spoza Europejskiego Obszaru Gospodarczego.
</t>
    </r>
    <r>
      <rPr>
        <b/>
        <sz val="10"/>
        <rFont val="Calibri"/>
        <family val="2"/>
        <charset val="238"/>
        <scheme val="minor"/>
      </rPr>
      <t xml:space="preserve">10. Czy dokonujemy automatycznego podejmowania decyzji (w tym profilowania) w oparciu o Pani/Pana dane osobowe?
</t>
    </r>
    <r>
      <rPr>
        <sz val="10"/>
        <rFont val="Calibri"/>
        <family val="2"/>
        <charset val="238"/>
        <scheme val="minor"/>
      </rPr>
      <t xml:space="preserve">Pani/Pana dane osobowe nie podlegają zautomatyzowanemu przetwarzaniu w tym profilowaniu przez Administratora.
</t>
    </r>
    <r>
      <rPr>
        <b/>
        <sz val="10"/>
        <rFont val="Calibri"/>
        <family val="2"/>
        <charset val="238"/>
        <scheme val="minor"/>
      </rPr>
      <t>11.	 Czy musi Pani/Pan podawać nam swoje dane osobowe?</t>
    </r>
    <r>
      <rPr>
        <sz val="10"/>
        <rFont val="Calibri"/>
        <family val="2"/>
        <charset val="238"/>
        <scheme val="minor"/>
      </rPr>
      <t xml:space="preserve">
	Podanie danych jest warunkiem rozpatrzenia możliwości otrzymania wsparcia, a odmowa ich podania jest równoznaczna z brakiem możliwości udzielenia wsparcia w ramach Instrumentu finansowego.
Na Pani/u jako osobie ubiegającej się o udzielenie wsparcia spoczywa obowiązek poinformowania o treści niniejszej informacji wszystkich osób, których dane podaje dla celów uzyskania wsparcia, w szczególności ustanowienia zabezpieczeń.</t>
    </r>
  </si>
  <si>
    <t xml:space="preserve">   ________________________________________________________________________                                                         </t>
  </si>
  <si>
    <t xml:space="preserve">Miejscowość/ data                                                 </t>
  </si>
  <si>
    <t xml:space="preserve">Podpis Wnioskodawcy                                                           </t>
  </si>
  <si>
    <t xml:space="preserve">Dane osobowe zweryfikowano. Kompletny wniosek pożyczkowy z wymaganymi załącznikami wpłynął w dniu:       </t>
  </si>
  <si>
    <t>_______________________________________________</t>
  </si>
  <si>
    <t xml:space="preserve"> Data i podpis oficera pożyczkowego</t>
  </si>
  <si>
    <t>EOF</t>
  </si>
  <si>
    <t>liczebniki</t>
  </si>
  <si>
    <t>słownie</t>
  </si>
  <si>
    <t/>
  </si>
  <si>
    <t>jeden</t>
  </si>
  <si>
    <t>dwa</t>
  </si>
  <si>
    <t>trzy</t>
  </si>
  <si>
    <t>jedenaście</t>
  </si>
  <si>
    <t>dwadzieścia</t>
  </si>
  <si>
    <t>sto</t>
  </si>
  <si>
    <t>cztery</t>
  </si>
  <si>
    <t>dwanaście</t>
  </si>
  <si>
    <t>trzydzieści</t>
  </si>
  <si>
    <t>dwieśćie</t>
  </si>
  <si>
    <t>Miliony</t>
  </si>
  <si>
    <t>Tysiace</t>
  </si>
  <si>
    <t>setki</t>
  </si>
  <si>
    <t>pięć</t>
  </si>
  <si>
    <t>trzynaście</t>
  </si>
  <si>
    <t>czterdzieści</t>
  </si>
  <si>
    <t>trzysta</t>
  </si>
  <si>
    <t>sześć</t>
  </si>
  <si>
    <t>czternaście</t>
  </si>
  <si>
    <t>pięćdziesiąt</t>
  </si>
  <si>
    <t>czterysta</t>
  </si>
  <si>
    <t>siedem</t>
  </si>
  <si>
    <t>piętnaście</t>
  </si>
  <si>
    <t>sześćdziesiąt</t>
  </si>
  <si>
    <t>pięćset</t>
  </si>
  <si>
    <t>osiem</t>
  </si>
  <si>
    <t>szesnaście</t>
  </si>
  <si>
    <t>siedemdziesiąt</t>
  </si>
  <si>
    <t>sześćset</t>
  </si>
  <si>
    <t>10^2</t>
  </si>
  <si>
    <t>10^1</t>
  </si>
  <si>
    <t>dziewięć</t>
  </si>
  <si>
    <t>siedemnaście</t>
  </si>
  <si>
    <t>osiemdziesiąt</t>
  </si>
  <si>
    <t>siedemset</t>
  </si>
  <si>
    <t>dziesięć</t>
  </si>
  <si>
    <t>osiemaście</t>
  </si>
  <si>
    <t>dziewięćdziesiąt</t>
  </si>
  <si>
    <t>osiemset</t>
  </si>
  <si>
    <t>dziewiętnaście</t>
  </si>
  <si>
    <t>dziewięćset</t>
  </si>
  <si>
    <t>dziesiatki</t>
  </si>
  <si>
    <t>jednosci</t>
  </si>
  <si>
    <t xml:space="preserve">Słownie: </t>
  </si>
  <si>
    <t xml:space="preserve">Słownie złotych: </t>
  </si>
  <si>
    <t>zł</t>
  </si>
  <si>
    <t>tysiąc</t>
  </si>
  <si>
    <t>dwa tysiące</t>
  </si>
  <si>
    <t>tysiące</t>
  </si>
  <si>
    <t>Miasto</t>
  </si>
  <si>
    <t>Biuro</t>
  </si>
  <si>
    <t>Pracownik</t>
  </si>
  <si>
    <t>Stan cywilny</t>
  </si>
  <si>
    <t>Warszawa</t>
  </si>
  <si>
    <t>Płock</t>
  </si>
  <si>
    <t>Maria Lemanowicz-Owsik</t>
  </si>
  <si>
    <t>zamężna / żonaty</t>
  </si>
  <si>
    <t>Siedlce</t>
  </si>
  <si>
    <t>Justyna Szymańska</t>
  </si>
  <si>
    <t>panna / kawaler</t>
  </si>
  <si>
    <t>Połczyn Zdrój</t>
  </si>
  <si>
    <t>Małgorzata Kubiak</t>
  </si>
  <si>
    <t>wdowa / wdowiec</t>
  </si>
  <si>
    <t>Irena Domitrz</t>
  </si>
  <si>
    <t>rozwiedziona / rozwiedziony</t>
  </si>
  <si>
    <t>Radom</t>
  </si>
  <si>
    <t>Witold Makulski</t>
  </si>
  <si>
    <t>w separacji</t>
  </si>
  <si>
    <t>Aneta Kibler</t>
  </si>
  <si>
    <t>Katarzyna Bułakowska</t>
  </si>
  <si>
    <t>Anna Wielogórska</t>
  </si>
  <si>
    <t>Monika Mondzelewska</t>
  </si>
  <si>
    <t>program</t>
  </si>
  <si>
    <t>uwaga, w tej zakładce nie wolno wstawiać nowych wierszy - to spowoduje zniszczenie wszystkich formuł - odwołań do arkusza Wniosek !! - nowe tylko na końcu !!</t>
  </si>
  <si>
    <t>wersja wniosku</t>
  </si>
  <si>
    <t>1.49</t>
  </si>
  <si>
    <t>priorytet</t>
  </si>
  <si>
    <t>s</t>
  </si>
  <si>
    <t>wnioskowanaKwota</t>
  </si>
  <si>
    <t>okresKredytowaniaWms</t>
  </si>
  <si>
    <t>wnioskowanyOkresKarencji</t>
  </si>
  <si>
    <t>opisCeluPozyczki</t>
  </si>
  <si>
    <t>miejsceInwestycjiWgPowiatu</t>
  </si>
  <si>
    <t>odddzialID</t>
  </si>
  <si>
    <t>imieInazwiskoOficera</t>
  </si>
  <si>
    <t>nazwisko</t>
  </si>
  <si>
    <t>imie</t>
  </si>
  <si>
    <t>seriaINrDo</t>
  </si>
  <si>
    <t>doWydanyPrzez</t>
  </si>
  <si>
    <t>nrPesel</t>
  </si>
  <si>
    <t>nrNip</t>
  </si>
  <si>
    <t>stanCywilny</t>
  </si>
  <si>
    <t>imieINaziwskoWspolmalzonka</t>
  </si>
  <si>
    <t>adresZamieszkaniaUlica</t>
  </si>
  <si>
    <t>kodPocztowy</t>
  </si>
  <si>
    <t>miejscowosc</t>
  </si>
  <si>
    <t>miejscowoscRodzaj</t>
  </si>
  <si>
    <t>adresKorespondencyjnyNrMieszkania</t>
  </si>
  <si>
    <t>kodPocztowyKorespondencyjny</t>
  </si>
  <si>
    <t>miejscowoscKorespondencyjny</t>
  </si>
  <si>
    <t>telefon1</t>
  </si>
  <si>
    <t>telefon2</t>
  </si>
  <si>
    <t>email</t>
  </si>
  <si>
    <t>www</t>
  </si>
  <si>
    <t>wyksztalcenie</t>
  </si>
  <si>
    <t>kwalfikacjeIUprawnienia</t>
  </si>
  <si>
    <t>adresZamieszkaniaNrMiekszania</t>
  </si>
  <si>
    <t>adresZamieszkaniaNrDomu</t>
  </si>
  <si>
    <t>nazwaZakladuPracy</t>
  </si>
  <si>
    <t>okresOdDo</t>
  </si>
  <si>
    <t>stanowisko</t>
  </si>
  <si>
    <t>nazwaZakladuPracyWspolmalzonek</t>
  </si>
  <si>
    <t>okresOdDoWspolmalzonek</t>
  </si>
  <si>
    <t>stanowiskoWspolmalzonek</t>
  </si>
  <si>
    <t>oficerPozyczkowy</t>
  </si>
  <si>
    <t>osoby pozostajace we wspolnym</t>
  </si>
  <si>
    <t>nazwiskoIImie1</t>
  </si>
  <si>
    <t>wiek1</t>
  </si>
  <si>
    <t>stopienPokrewienstwa1</t>
  </si>
  <si>
    <t>miesiecznyDochodNetto1</t>
  </si>
  <si>
    <t>nazwiskoIImie2</t>
  </si>
  <si>
    <t>wiek2</t>
  </si>
  <si>
    <t>stopienPokrewienstwa2</t>
  </si>
  <si>
    <t>miesiecznyDochodNetto2</t>
  </si>
  <si>
    <t>nazwiskoIImie3</t>
  </si>
  <si>
    <t>wiek3</t>
  </si>
  <si>
    <t>stopienPokrewienstwa3</t>
  </si>
  <si>
    <t>miesiecznyDochodNetto3</t>
  </si>
  <si>
    <t>nazwiskoIImie4</t>
  </si>
  <si>
    <t>wiek4</t>
  </si>
  <si>
    <t>stopienPokrewienstwa4</t>
  </si>
  <si>
    <t>miesiecznyDochodNetto4</t>
  </si>
  <si>
    <t>informacjaOStostunkachMajatkowych</t>
  </si>
  <si>
    <t>pozyczkiOdFdpaLiczba</t>
  </si>
  <si>
    <t>pozyczkiOdFdpaAtrybut</t>
  </si>
  <si>
    <t>siedzibaFirmyMiasto</t>
  </si>
  <si>
    <t>siedzibaFirmyKod</t>
  </si>
  <si>
    <t>nazwaFirmy</t>
  </si>
  <si>
    <t>siedzibaFirmyUlica</t>
  </si>
  <si>
    <t>dataRozpoczeciaDzialalnosci</t>
  </si>
  <si>
    <t>okresOstatniegoZawieszenia</t>
  </si>
  <si>
    <t>numerRegon</t>
  </si>
  <si>
    <t>glownyKodPKD</t>
  </si>
  <si>
    <t>rodzajDzialalnosci</t>
  </si>
  <si>
    <t>opisDzialanosci</t>
  </si>
  <si>
    <t>formaPrawna</t>
  </si>
  <si>
    <t>formaRozliczenUS</t>
  </si>
  <si>
    <t>liczbaZatrudnionychRok1</t>
  </si>
  <si>
    <t>liczbaZatrudnionychRok2</t>
  </si>
  <si>
    <t>liczbaZatrudnionychRok3</t>
  </si>
  <si>
    <t>liczbaZatrudnionych1</t>
  </si>
  <si>
    <t>liczbaZatrudnionych2</t>
  </si>
  <si>
    <t>liczbaZatrudnionych3</t>
  </si>
  <si>
    <t>liczbaZatrudnionychKobiety</t>
  </si>
  <si>
    <t>liczbaZatrudnionychMężczyźni</t>
  </si>
  <si>
    <t>liczbaZatrudnionychObszaryWiejskie</t>
  </si>
  <si>
    <t>obrotNettoRok1</t>
  </si>
  <si>
    <t>obrotNettoRok2</t>
  </si>
  <si>
    <t>obrotNettoRok3</t>
  </si>
  <si>
    <t>sumaAktywówRok1</t>
  </si>
  <si>
    <t>sumaAktywówRok2</t>
  </si>
  <si>
    <t>sumaAktywówRok3</t>
  </si>
  <si>
    <t>planowanaLiczbaZatrudnionych</t>
  </si>
  <si>
    <t>typPrzedsiebiorstwa</t>
  </si>
  <si>
    <t>statusPrzedsiebiorstwa</t>
  </si>
  <si>
    <t>średni</t>
  </si>
  <si>
    <t>planowanaLiczbaNowychMiejscPracy</t>
  </si>
  <si>
    <t>nrRachunkuBankowego</t>
  </si>
  <si>
    <t>nazwaRachunkuBankowego</t>
  </si>
  <si>
    <t>opisProwadzonejDzialanosci</t>
  </si>
  <si>
    <t>daneDotyczaceProduktow</t>
  </si>
  <si>
    <t>podstawaPlanowaniaSprzedazy</t>
  </si>
  <si>
    <t>glowniOdbiorcyNazwa1</t>
  </si>
  <si>
    <t>glowniOdbiorcyUdzial1</t>
  </si>
  <si>
    <t>glowniOdbiorcyTerminZaplaty1</t>
  </si>
  <si>
    <t>glowniOdbiorcyNazwa2</t>
  </si>
  <si>
    <t>glowniOdbiorcyUdzial2</t>
  </si>
  <si>
    <t>glowniOdbiorcyTerminZaplaty2</t>
  </si>
  <si>
    <t>glowniOdbiorcyNazwa3</t>
  </si>
  <si>
    <t>glowniOdbiorcyUdzial3</t>
  </si>
  <si>
    <t>glowniOdbiorcyTerminZaplaty3</t>
  </si>
  <si>
    <t>glowniDostawcyTowarowNazwa1</t>
  </si>
  <si>
    <t>glowniDostawcyTowarowUdzial1</t>
  </si>
  <si>
    <t>glowniDostawcyTowarowTerminZaplaty1</t>
  </si>
  <si>
    <t>glowniDostawcyTowarowNazwa2</t>
  </si>
  <si>
    <t>glowniDostawcyTowarowUdzial2</t>
  </si>
  <si>
    <t>glowniDostawcyTowarowTerminZaplaty2</t>
  </si>
  <si>
    <t>glowniDostawcyTowarowNazwa3</t>
  </si>
  <si>
    <t>glowniDostawcyTowarowUdzial3</t>
  </si>
  <si>
    <t>glowniDostawcyTowarowTerminZaplaty3</t>
  </si>
  <si>
    <t>umowyDostawcyOdbiorcyNazwa1</t>
  </si>
  <si>
    <t>umowyDostawcyOdbiorcyWartosc1</t>
  </si>
  <si>
    <t>umowyDostawcyOdbiorcyOkresUmowy1</t>
  </si>
  <si>
    <t>umowyDostawcyOdbiorcyNazwa2</t>
  </si>
  <si>
    <t>umowyDostawcyOdbiorcyWartosc2</t>
  </si>
  <si>
    <t>umowyDostawcyOdbiorcyOkresUmowy2</t>
  </si>
  <si>
    <t>umowyDostawcyOdbiorcyNazwa3</t>
  </si>
  <si>
    <t>umowyDostawcyOdbiorcyWartosc3</t>
  </si>
  <si>
    <t>umowyDostawcyOdbiorcyOkresUmowy3</t>
  </si>
  <si>
    <t>zasiegRynkuPoczatkowo1</t>
  </si>
  <si>
    <t>zasiegRynkuDocelowo1</t>
  </si>
  <si>
    <t>zasiegRynkuPoczatkowo2</t>
  </si>
  <si>
    <t>zasiegRynkuDocelowo2</t>
  </si>
  <si>
    <t>zasiegRynkuPoczatkowo3</t>
  </si>
  <si>
    <t>zasiegRynkuDocelowo3</t>
  </si>
  <si>
    <t>sezonowoscPopytu</t>
  </si>
  <si>
    <t>konkurentNazwa1</t>
  </si>
  <si>
    <t>konkurentSilneStrony1</t>
  </si>
  <si>
    <t>konkurentSlabeStrony1</t>
  </si>
  <si>
    <t>konkurentNazwa2</t>
  </si>
  <si>
    <t>konkurentSilneStrony2</t>
  </si>
  <si>
    <t>konkurentSlabeStrony2</t>
  </si>
  <si>
    <t>konkurentNazwa3</t>
  </si>
  <si>
    <t>konkurentSilneStrony3</t>
  </si>
  <si>
    <t>konkurentSlabeStrony3</t>
  </si>
  <si>
    <t>mozliwoscZmianyProdukcji</t>
  </si>
  <si>
    <t>Opis środków stałych</t>
  </si>
  <si>
    <t>gruntyNrKsiegi1</t>
  </si>
  <si>
    <t>gruntyLokalizacja1</t>
  </si>
  <si>
    <t>gruntyPowierzchnia1</t>
  </si>
  <si>
    <t>gruntyUstanowionaHipoteka1</t>
  </si>
  <si>
    <t>gruntyAktualnaWartosc1</t>
  </si>
  <si>
    <t>gruntyNrKsiegi2</t>
  </si>
  <si>
    <t>gruntyLokalizacja2</t>
  </si>
  <si>
    <t>gruntyPowierzchnia2</t>
  </si>
  <si>
    <t>gruntyUstanowionaHipoteka2</t>
  </si>
  <si>
    <t>gruntyAktualnaWartosc2</t>
  </si>
  <si>
    <t>gruntyNrKsiegi3</t>
  </si>
  <si>
    <t>gruntyLokalizacja3</t>
  </si>
  <si>
    <t>gruntyPowierzchnia3</t>
  </si>
  <si>
    <t>gruntyUstanowionaHipoteka3</t>
  </si>
  <si>
    <t>gruntyAktualnaWartosc3</t>
  </si>
  <si>
    <t>gruntyWartoscOgolem</t>
  </si>
  <si>
    <t>budynkiNrKsiegi1</t>
  </si>
  <si>
    <t>budynkiRokBudowy1</t>
  </si>
  <si>
    <t>budynkiWartoscPolisy1</t>
  </si>
  <si>
    <t>budynkiDataWaznosciPolisy1</t>
  </si>
  <si>
    <t>budynkiUstanowionaHipoteka1</t>
  </si>
  <si>
    <t>budynkiAktualnaWartosc1</t>
  </si>
  <si>
    <t>budynkiNrKsiegi2</t>
  </si>
  <si>
    <t>budynkiRokBudowy2</t>
  </si>
  <si>
    <t>budynkiWartoscPolisy2</t>
  </si>
  <si>
    <t>budynkiDataWaznosciPolisy2</t>
  </si>
  <si>
    <t>budynkiUstanowionaHipoteka2</t>
  </si>
  <si>
    <t>budynkiAktualnaWartosc2</t>
  </si>
  <si>
    <t>budynkiNrKsiegi3</t>
  </si>
  <si>
    <t>budynkiRokBudowy3</t>
  </si>
  <si>
    <t>budynkiWartoscPolisy3</t>
  </si>
  <si>
    <t>budynkiDataWaznosciPolisy3</t>
  </si>
  <si>
    <t>budynkiUstanowionaHipoteka3</t>
  </si>
  <si>
    <t>budynkiAktualnaWartosc3</t>
  </si>
  <si>
    <t>budynkiWartoscOgolem</t>
  </si>
  <si>
    <t>wyposazenieCechy1</t>
  </si>
  <si>
    <t>wyposazenieRokProdukcji1</t>
  </si>
  <si>
    <t>wyposazenieWartoscPolisy1</t>
  </si>
  <si>
    <t>wyposazenieDataWaznosciPolisy1</t>
  </si>
  <si>
    <t>wyposazenieUstanowione1</t>
  </si>
  <si>
    <t>wyposazenieAktualnaWartosc1</t>
  </si>
  <si>
    <t>wyposazenieCechy2</t>
  </si>
  <si>
    <t>wyposazenieRokProdukcji2</t>
  </si>
  <si>
    <t>wyposazenieWartoscPolisy2</t>
  </si>
  <si>
    <t>wyposazenieDataWaznosciPolisy2</t>
  </si>
  <si>
    <t>wyposazenieUstanowione2</t>
  </si>
  <si>
    <t>wyposazenieAktualnaWartosc2</t>
  </si>
  <si>
    <t>wyposazenieCechy3</t>
  </si>
  <si>
    <t>wyposazenieRokProdukcji3</t>
  </si>
  <si>
    <t>wyposazenieWartoscPolisy3</t>
  </si>
  <si>
    <t>wyposazenieDataWaznosciPolisy3</t>
  </si>
  <si>
    <t>wyposazenieUstanowione3</t>
  </si>
  <si>
    <t>wyposazenieAktualnaWartosc3</t>
  </si>
  <si>
    <t>wyposazenieCechy4</t>
  </si>
  <si>
    <t>wyposazenieRokProdukcji4</t>
  </si>
  <si>
    <t>wyposazenieWartoscPolisy4</t>
  </si>
  <si>
    <t>wyposazenieDataWaznosciPolisy4</t>
  </si>
  <si>
    <t>wyposazenieUstanowione4</t>
  </si>
  <si>
    <t>wyposazenieAktualnaWartosc4</t>
  </si>
  <si>
    <t>wyposazenieCechy5</t>
  </si>
  <si>
    <t>wyposazenieRokProdukcji5</t>
  </si>
  <si>
    <t>wyposazenieWartoscPolisy5</t>
  </si>
  <si>
    <t>wyposazenieDataWaznosciPolisy5</t>
  </si>
  <si>
    <t>wyposazenieUstanowione5</t>
  </si>
  <si>
    <t>wyposazenieAktualnaWartosc5</t>
  </si>
  <si>
    <t>wyposazenieWartoscOgolem</t>
  </si>
  <si>
    <t>srodkiTransportuMarka1</t>
  </si>
  <si>
    <t>srodkiTransportuRokProdukcji1</t>
  </si>
  <si>
    <t>srodkiTransportuWartoscPolisy1</t>
  </si>
  <si>
    <t>srodkiTransportuDataWaznosciPolisy1</t>
  </si>
  <si>
    <t>srodkiTransportuUstanowione1</t>
  </si>
  <si>
    <t>srodkiTransportuAktualnaWartosc1</t>
  </si>
  <si>
    <t>srodkiTransportuMarka2</t>
  </si>
  <si>
    <t>srodkiTransportuRokProdukcji2</t>
  </si>
  <si>
    <t>srodkiTransportuWartoscPolisy2</t>
  </si>
  <si>
    <t>srodkiTransportuDataWaznosciPolisy2</t>
  </si>
  <si>
    <t>srodkiTransportuUstanowione2</t>
  </si>
  <si>
    <t>srodkiTransportuAktualnaWartosc2</t>
  </si>
  <si>
    <t>srodkiTransportuMarka3</t>
  </si>
  <si>
    <t>srodkiTransportuRokProdukcji3</t>
  </si>
  <si>
    <t>srodkiTransportuWartoscPolisy3</t>
  </si>
  <si>
    <t>srodkiTransportuDataWaznosciPolisy3</t>
  </si>
  <si>
    <t>srodkiTransportuUstanowione3</t>
  </si>
  <si>
    <t>srodkiTransportuAktualnaWartosc3</t>
  </si>
  <si>
    <t>srodkiTransportuWartoscOgolem</t>
  </si>
  <si>
    <t>inneAktywa1</t>
  </si>
  <si>
    <t>inneAktywaRokProdukcji1</t>
  </si>
  <si>
    <t>inneAktywaWartoscPolisy1</t>
  </si>
  <si>
    <t>inneAktywaDataWaznosciPolisy1</t>
  </si>
  <si>
    <t>inneAktywaUstanowione1</t>
  </si>
  <si>
    <t>inneAktywaAktualnaWartosc1</t>
  </si>
  <si>
    <t>inneAktywa2</t>
  </si>
  <si>
    <t>inneAktywaRokProdukcji2</t>
  </si>
  <si>
    <t>inneAktywaWartoscPolisy2</t>
  </si>
  <si>
    <t>inneAktywaDataWaznosciPolisy2</t>
  </si>
  <si>
    <t>inneAktywaUstanowione2</t>
  </si>
  <si>
    <t>inneAktywaAktualnaWartosc2</t>
  </si>
  <si>
    <t>inneAktywa3</t>
  </si>
  <si>
    <t>inneAktywaRokProdukcji3</t>
  </si>
  <si>
    <t>inneAktywaWartoscPolisy3</t>
  </si>
  <si>
    <t>inneAktywaDataWaznosciPolisy3</t>
  </si>
  <si>
    <t>inneAktywaUstanowione3</t>
  </si>
  <si>
    <t>inneAktywaAktualnaWartosc3</t>
  </si>
  <si>
    <t>inneAktywaWartoscOgolem</t>
  </si>
  <si>
    <t>zapasyProdukcyjneSurowceInne</t>
  </si>
  <si>
    <t>zapasyProdukcyjneSurowceWartosc</t>
  </si>
  <si>
    <t>zapasyProdukcyjneProdukcjaWTokuInne</t>
  </si>
  <si>
    <t>zapasyProdukcyjneProdukcjaWTokuWartosc</t>
  </si>
  <si>
    <t>zapasyProdukcyjneWyrobyGotoweInne</t>
  </si>
  <si>
    <t>zapasyProdukcyjneWyrobyGotoweWartosc</t>
  </si>
  <si>
    <t>zapasyProdukcyjneWartoscOgolem</t>
  </si>
  <si>
    <t>naleznosciNazwaDluznika1</t>
  </si>
  <si>
    <t>naleznosciAdres1</t>
  </si>
  <si>
    <t>naleznosciRodzaj1</t>
  </si>
  <si>
    <t>naleznoscTerminZaplaty1</t>
  </si>
  <si>
    <t>naleznoscKwota1</t>
  </si>
  <si>
    <t>naleznosciNazwaDluznika2</t>
  </si>
  <si>
    <t>naleznosciAdres2</t>
  </si>
  <si>
    <t>naleznosciRodzaj2</t>
  </si>
  <si>
    <t>naleznoscTerminZaplaty2</t>
  </si>
  <si>
    <t>naleznoscKwota2</t>
  </si>
  <si>
    <t>naleznosciNazwaDluznika3</t>
  </si>
  <si>
    <t>naleznosciAdres3</t>
  </si>
  <si>
    <t>naleznosciRodzaj3</t>
  </si>
  <si>
    <t>naleznoscTerminZaplaty3</t>
  </si>
  <si>
    <t>naleznoscKwota3</t>
  </si>
  <si>
    <t>naleznosciNazwaDluznika4</t>
  </si>
  <si>
    <t>naleznosciAdres4</t>
  </si>
  <si>
    <t>naleznosciRodzaj4</t>
  </si>
  <si>
    <t>naleznoscTerminZaplaty4</t>
  </si>
  <si>
    <t>naleznoscKwota4</t>
  </si>
  <si>
    <t>naleznosciNazwaDluznika5</t>
  </si>
  <si>
    <t>naleznosciAdres5</t>
  </si>
  <si>
    <t>naleznosciRodzaj5</t>
  </si>
  <si>
    <t>naleznoscTerminZaplaty5</t>
  </si>
  <si>
    <t>naleznoscKwota5</t>
  </si>
  <si>
    <t>naleznosciWartoscOgolem</t>
  </si>
  <si>
    <t>gotowkaNazwaBanku1</t>
  </si>
  <si>
    <t>gotowkaWaluta1</t>
  </si>
  <si>
    <t>gotowkaKurs1</t>
  </si>
  <si>
    <t>gotowkaOkresDepozytu1</t>
  </si>
  <si>
    <t>gotowkaOprocentowanie1</t>
  </si>
  <si>
    <t>gotowkaAktualnaWartosc1</t>
  </si>
  <si>
    <t>gotowkaNazwaBanku2</t>
  </si>
  <si>
    <t>gotowkaWaluta2</t>
  </si>
  <si>
    <t>gotowkaKurs2</t>
  </si>
  <si>
    <t>gotowkaOkresDepozytu2</t>
  </si>
  <si>
    <t>gotowkaOprocentowanie2</t>
  </si>
  <si>
    <t>gotowkaAktualnaWartosc2</t>
  </si>
  <si>
    <t>gotowkaNazwaBanku3</t>
  </si>
  <si>
    <t>gotowkaWaluta3</t>
  </si>
  <si>
    <t>gotowkaKurs3</t>
  </si>
  <si>
    <t>gotowkaOkresDepozytu3</t>
  </si>
  <si>
    <t>gotowkaOprocentowanie3</t>
  </si>
  <si>
    <t>gotowkaAktualnaWartosc3</t>
  </si>
  <si>
    <t>gotowkaWartoscOgolem</t>
  </si>
  <si>
    <t>inneBiezaceAktywaNazwa1</t>
  </si>
  <si>
    <t>inneBiezaceAktywaWartosc1</t>
  </si>
  <si>
    <t>inneBiezaceAktywaNazwa2</t>
  </si>
  <si>
    <t>inneBiezaceAktywaWartosc2</t>
  </si>
  <si>
    <t>inneBiezaceAktywaNazwa3</t>
  </si>
  <si>
    <t>inneBiezaceAktywaWartosc3</t>
  </si>
  <si>
    <t>inneBiezaceAktywaWartoscOgolem</t>
  </si>
  <si>
    <t>pozyczkiKredytodawca1</t>
  </si>
  <si>
    <t>pozyczkiRata1</t>
  </si>
  <si>
    <t>pozyczkiZadluzenieOd1</t>
  </si>
  <si>
    <t>pozyczkiTerminZaplaty1</t>
  </si>
  <si>
    <t>pozyczkiAktualneZadluzenie1</t>
  </si>
  <si>
    <t>pozyczkiKredytodawca2</t>
  </si>
  <si>
    <t>pozyczkiRata2</t>
  </si>
  <si>
    <t>pozyczkiZadluzenieOd2</t>
  </si>
  <si>
    <t>pozyczkiTerminZaplaty2</t>
  </si>
  <si>
    <t>pozyczkiAktualneZadluzenie2</t>
  </si>
  <si>
    <t>pozyczkiKredytodawca3</t>
  </si>
  <si>
    <t>pozyczkiRata3</t>
  </si>
  <si>
    <t>pozyczkiZadluzenieOd3</t>
  </si>
  <si>
    <t>pozyczkiTerminZaplaty3</t>
  </si>
  <si>
    <t>pozyczkiAktualneZadluzenie3</t>
  </si>
  <si>
    <t>pozyczkiWartoscOgolem</t>
  </si>
  <si>
    <t>leasingWierzyciel1</t>
  </si>
  <si>
    <t>leasingRataMiesieczna1</t>
  </si>
  <si>
    <t>leasingZobowiazanieOd1</t>
  </si>
  <si>
    <t>leasingTerminZaplaty1</t>
  </si>
  <si>
    <t>leasingAktualneZadluzenie1</t>
  </si>
  <si>
    <t>leasingWierzyciel2</t>
  </si>
  <si>
    <t>leasingRataMiesieczna2</t>
  </si>
  <si>
    <t>leasingZobowiazanieOd2</t>
  </si>
  <si>
    <t>leasingTerminZaplaty2</t>
  </si>
  <si>
    <t>leasingAktualneZadluzenie2</t>
  </si>
  <si>
    <t>leasingWierzyciel3</t>
  </si>
  <si>
    <t>leasingRataMiesieczna3</t>
  </si>
  <si>
    <t>leasingZobowiazanieOd3</t>
  </si>
  <si>
    <t>leasingTerminZaplaty3</t>
  </si>
  <si>
    <t>leasingAktualneZadluzenie3</t>
  </si>
  <si>
    <t>leasingWartoscOgolem</t>
  </si>
  <si>
    <t>pozyczkiKrotkoterminoweKredytodawca1</t>
  </si>
  <si>
    <t>pozyczkiKrotkoterminoweRata1</t>
  </si>
  <si>
    <t>pozyczkiKrotkoterminoweZadluzenieOd1</t>
  </si>
  <si>
    <t>pozyczkiKrotkoterminoweTerminZaplaty1</t>
  </si>
  <si>
    <t>pozyczkiKrotkoterminoweAktualneZadluzenie1</t>
  </si>
  <si>
    <t>pozyczkiKrotkoterminoweKredytodawca2</t>
  </si>
  <si>
    <t>pozyczkiKrotkoterminoweRata2</t>
  </si>
  <si>
    <t>pozyczkiKrotkoterminoweZadluzenieOd2</t>
  </si>
  <si>
    <t>pozyczkiKrotkoterminoweTerminZaplaty2</t>
  </si>
  <si>
    <t>pozyczkiKrotkoterminoweAktualneZadluzenie2</t>
  </si>
  <si>
    <t>pozyczkiKrotkoterminoweKredytodawca3</t>
  </si>
  <si>
    <t>pozyczkiKrotkoterminoweRata3</t>
  </si>
  <si>
    <t>pozyczkiKrotkoterminoweZadluzenieOd3</t>
  </si>
  <si>
    <t>pozyczkiKrotkoterminoweTerminZaplaty3</t>
  </si>
  <si>
    <t>pozyczkiKrotkoterminoweAktualneZadluzenie3</t>
  </si>
  <si>
    <t>pozyczkiKrotkoterminoweWartoscOgolem</t>
  </si>
  <si>
    <t>zobowiazanieDoDostawcyNazwa1</t>
  </si>
  <si>
    <t>zobowiazanieDoDostawcyAdres1</t>
  </si>
  <si>
    <t>zobowiazanieDoDostawcyOdDnia1</t>
  </si>
  <si>
    <t>zobowiazanieDoDostawcyTerminZapalty1</t>
  </si>
  <si>
    <t>zobowiazanieDoDostawcyKwota1</t>
  </si>
  <si>
    <t>zobowiazanieDoDostawcyNazwa2</t>
  </si>
  <si>
    <t>zobowiazanieDoDostawcyAdres2</t>
  </si>
  <si>
    <t>zobowiazanieDoDostawcyOdDnia2</t>
  </si>
  <si>
    <t>zobowiazanieDoDostawcyTerminZapalty2</t>
  </si>
  <si>
    <t>zobowiazanieDoDostawcyKwota2</t>
  </si>
  <si>
    <t>zobowiazanieDoDostawcyNazwa3</t>
  </si>
  <si>
    <t>zobowiazanieDoDostawcyAdres3</t>
  </si>
  <si>
    <t>zobowiazanieDoDostawcyOdDnia3</t>
  </si>
  <si>
    <t>zobowiazanieDoDostawcyTerminZapalty3</t>
  </si>
  <si>
    <t>zobowiazanieDoDostawcyKwota3</t>
  </si>
  <si>
    <t>zobowiazanieDoDostawcyNazwa4</t>
  </si>
  <si>
    <t>zobowiazanieDoDostawcyAdres4</t>
  </si>
  <si>
    <t>zobowiazanieDoDostawcyOdDnia4</t>
  </si>
  <si>
    <t>zobowiazanieDoDostawcyTerminZapalty4</t>
  </si>
  <si>
    <t>zobowiazanieDoDostawcyKwota4</t>
  </si>
  <si>
    <t>zobowiazanieDoDostawcyWartoscOgolem</t>
  </si>
  <si>
    <t>zobowiazanieDoBudzetuNazwa1</t>
  </si>
  <si>
    <t>zobowiazanieDoBudzetuAdres1</t>
  </si>
  <si>
    <t>zobowiazanieDoBudzetuOdDnia1</t>
  </si>
  <si>
    <t>zobowiazanieDoBudzetuTerminZaplaty1</t>
  </si>
  <si>
    <t>zobowiazanieDoBudzetuKwota1</t>
  </si>
  <si>
    <t>zobowiazanieDoBudzetuNazwa2</t>
  </si>
  <si>
    <t>zobowiazanieDoBudzetuAdres2</t>
  </si>
  <si>
    <t>zobowiazanieDoBudzetuOdDnia2</t>
  </si>
  <si>
    <t>zobowiazanieDoBudzetuTerminZaplaty2</t>
  </si>
  <si>
    <t>zobowiazanieDoBudzetuKwota2</t>
  </si>
  <si>
    <t>zobowiazanieDoBudzetuNazwa3</t>
  </si>
  <si>
    <t>zobowiazanieDoBudzetuAdres3</t>
  </si>
  <si>
    <t>zobowiazanieDoBudzetuOdDnia3</t>
  </si>
  <si>
    <t>zobowiazanieDoBudzetuTerminZaplaty3</t>
  </si>
  <si>
    <t>zobowiazanieDoBudzetuKwota3</t>
  </si>
  <si>
    <t>zobowiazanieDoBudzetuWartoscOgolem</t>
  </si>
  <si>
    <t>zobowiazaniaKrotkoterminoweNazwa1</t>
  </si>
  <si>
    <t>zobowiazaniaKrotkoterminoweAdres1</t>
  </si>
  <si>
    <t>zobowiazaniaKrotkoterminoweOdDnia</t>
  </si>
  <si>
    <t>zobowiazaniaKrotkoterminoweTerminZaplaty1</t>
  </si>
  <si>
    <t>zobowiazaniaKrotkoterminoweKwota1</t>
  </si>
  <si>
    <t>zobowiazaniaKrotkoterminoweNazwa2</t>
  </si>
  <si>
    <t>zobowiazaniaKrotkoterminoweAdres2</t>
  </si>
  <si>
    <t>zobowiazaniaKrotkoterminoweTerminZaplaty2</t>
  </si>
  <si>
    <t>zobowiazaniaKrotkoterminoweKwota2</t>
  </si>
  <si>
    <t>zobowiazaniaKrotkoterminoweWartoscOgolem</t>
  </si>
  <si>
    <t>Proponowane zabezpieczenia pozyczki</t>
  </si>
  <si>
    <t>poreczenieNazwisko1</t>
  </si>
  <si>
    <t>poreczenieAdres1</t>
  </si>
  <si>
    <t>poreczenieDochod1</t>
  </si>
  <si>
    <t>poreczenieNazwisko2</t>
  </si>
  <si>
    <t>poreczenieAdres2</t>
  </si>
  <si>
    <t>poreczenieDochod2</t>
  </si>
  <si>
    <t>poreczenieNazwisko3</t>
  </si>
  <si>
    <t>poreczenieAdres3</t>
  </si>
  <si>
    <t>poreczenieDochod3</t>
  </si>
  <si>
    <t>poreczenieWeksel</t>
  </si>
  <si>
    <t>poreczenieInneZabezpieczenia</t>
  </si>
  <si>
    <t>Poprawki styczeń 2014</t>
  </si>
  <si>
    <t>adresKorespondencyjnyUlica</t>
  </si>
  <si>
    <t>adresKorespondencyjnyNrDomu</t>
  </si>
  <si>
    <t>numerNIPfirmy</t>
  </si>
  <si>
    <t>miejsceInwestycjiGmina</t>
  </si>
  <si>
    <t>Poprawki marzec 2014</t>
  </si>
  <si>
    <t>calkowityKosztPrzedsiewziecia</t>
  </si>
  <si>
    <t>wkladWlasny</t>
  </si>
  <si>
    <t>formaWkladuWlasnego</t>
  </si>
  <si>
    <t>gotowka</t>
  </si>
  <si>
    <t>krotkiOpisFormyWkladuWlasnego</t>
  </si>
  <si>
    <t>nrKontaPozyczkobiorcyDoZwortuNadplaty</t>
  </si>
  <si>
    <t>Poprawki wrzesień 2014</t>
  </si>
  <si>
    <t>nazwaBanku</t>
  </si>
  <si>
    <t>nrRachunkuBankowegoProwadzonegoPodNazwa</t>
  </si>
  <si>
    <t>dowód osobisty pożyczkobiorcy 1 - ważny do</t>
  </si>
  <si>
    <t>dowód osobisty pożyczkobiorcy 2 - ważny do</t>
  </si>
  <si>
    <t>nie dotyczy (jest w sop, nie ma w tym szablonie)</t>
  </si>
  <si>
    <t xml:space="preserve">Czy Wnioskodawca pozostaje pod zarządem komisarycznym, znajduje się w toku likwidacji, postępowania upadłościowego lub postępowania naprawczego/układowego      </t>
  </si>
  <si>
    <r>
      <rPr>
        <sz val="8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Calibri"/>
        <family val="2"/>
      </rPr>
      <t xml:space="preserve">TAK / NIE      </t>
    </r>
  </si>
  <si>
    <t xml:space="preserve">Czy na Wnioskodawcy ciąży obowiązek zwrotu pomocy, wynikający z decyzji Komisji Europejskiej uznającej pomoc za niezgodną z prawem oraz ze wspólnym rynkiem     </t>
  </si>
  <si>
    <r>
      <rPr>
        <sz val="8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Calibri"/>
        <family val="2"/>
      </rPr>
      <t>TAK / NIE</t>
    </r>
  </si>
  <si>
    <t xml:space="preserve">Czy Wnioskodawca jest przedsiębiorcą znajdującym się w trudnej sytuacji w rozumieniu pkt 20 Wytycznych dotyczących pomocy państwa na ratowanie i restrukturyzację przedsiębiorstw niefinansowych znajdujących się w trudnej sytuacji / Dz.Urz. UE C 249 z 31.07.2014 r./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</si>
  <si>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sz val="8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Calibri"/>
        <family val="2"/>
      </rPr>
      <t xml:space="preserve">TAK / NIE                                   </t>
    </r>
  </si>
  <si>
    <t>W przypadku Wnioskodawcy / ów będącego/ ych będącego/ych osobą/ami  fizyczną/ymi:</t>
  </si>
  <si>
    <t>Czy przedsiębiorca został prawomocnie skazany / Czy przedsiębiorcy zostali prawomocnie skazani za przestępstwo składania fałszywych zeznań, przekupstwa, przeciwko mieniu, wiarygodności dokumentów, obrotowi pieniężnemu i papierami wartościowymi, obrotowi gospodarczemu, systemowi gospodarczemu, systemowi bankowemu, przestępstwo skarbowe albo inne związane z wykonywaniem działalności gospodarczej lub popełnione w celu osiągnięcia korzyści majątkowych</t>
  </si>
  <si>
    <t>W przypadku przedsiębiorcy niebędącego osobą fizyczną:</t>
  </si>
  <si>
    <t xml:space="preserve">Czy którykolwiek z członków organów zarządzających bądź wspólników został prawomocnie skazany za przestępstwa składania fałszywych zeznań, przekupstwa, przeciwko mieniu, wiarygodności dokumentów, obrotowi pieniężnemu i papierami wartościowymi, obrotowi gospodarczemu, systemowi bankowemu, przestępstwo skarbowe albo inne związane z wykonywaniem działalności gospodarczej lub popełnione w celu osiągnięcia korzyści majątkowych   </t>
  </si>
  <si>
    <r>
      <rPr>
        <sz val="8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Calibri"/>
        <family val="2"/>
      </rPr>
      <t xml:space="preserve">TAK / NIE        </t>
    </r>
  </si>
  <si>
    <t>Oświadczam, że jestem/my mikro przedsiębiorstwem w rozumieniu przepisów Załącznika nr I do Rozporządzenia Komisji (WE) 800/2008 z dnia 6 sierpnia 2008 roku (Dz.Urz.UE L 214 z 9.8.2008 r.)</t>
  </si>
  <si>
    <t>Oświadczan, że w przedmiocie objętym finansowaniem wnioskowaną pożyczką nie nastąpi współfinansowanie wydatków z innych funduszy UE, bądź wydatków wspołfinansowanych z innego instrumentu finansowego UE, Funduszy Strukturalnych, programów, środków i instrumentow Unii Europejskiej, a także innych źródeł pomocy krajowej i zagranicznej.</t>
  </si>
  <si>
    <t>Oświadczam, że wyrażam zgodę na zbieranie i przetwarzanie moich/naszych danych osobowych oraz danych objętych tajemnicą bankową przez administratora: Fundację na rzecz Rozwoju Polskiego Rolnictwa z siedzibą w Warszawie ul. Gombrowicza 19 oraz Bank Gospodarstwa Krajowego ( Menedżera Funduszu Powierniczego), Instytucję Zarządzającą, a także Polską Agencję Rozwoju  Przedsiębiorczości lub inne wskazane przez powyższe podmioty osoby w celu prawidłowego przeprowadzenia procedury pożyczkowej, budowania baz danych, wykonywania oraz zamawiania przez powyższe podmioty analiz w zakresie spójności RPO WM, realizacji polityk, w tym polityk horyzontalnych, oceny skutków RPO WZ , a także oddziaływań makroekonomicznych, monitoringu ,realizacji umowy pożyczki oraz na przeprowadzanie wizyt w przedsiębiorstwie i badań ankietowych, w związku z korzystaniem z usług świadczonych przez powyższe podmioty,  w rozumieniu ustawy z dnia 29 sierpnia 1997 roku o ochronie danych osobowych (Dz.U. 2014 r. poz. 1182 j.t. z późn. zm. )</t>
  </si>
  <si>
    <t>Zgoda wyrażona w niniejszym oświadczeniu obejmuje również przetwarzanie moich danych w przyszłości pod warunkiem, że cel przetworzenia nie zostanie zmieniony.</t>
  </si>
  <si>
    <t>Zostałem poinformowany o nazwie i siedzibie administratora danych, celach, w jakich dane te są przetwarzane, prawie wglądu do nich i ich poprawiania.</t>
  </si>
  <si>
    <t>Oświadczam, że wyrażam zgodę na zbieranie i przetwarzanie moich/naszych danych osobowych oraz danych objętych tajemnicą bankową przez administratora: Fundację na rzecz Rozwoju Polskiego Rolnictwa z siedzibą w Warszawie ul. Gombrowicza 19  w celach promocyjnych i marketingowych w rozumieniu ustawy z dnia 29 sierpnia 1997 roku o ochronie danych osobowych (Dz.U. 2014 r. poz.1182 j.t. z późn. zm. )</t>
  </si>
  <si>
    <t>Zgoda wyrażona w niniejszym oświadczeniu obejmuje również przetwarzanie moich/naszych danych w przyszłości pod warunkiem, że cel przetworzenia nie zostanie zmieniony.</t>
  </si>
  <si>
    <t xml:space="preserve">Zostałem poinformowany o nazwie i siedzibie administratora danych, celach, w jakich dane te są przetwarzane, prawie wglądu do nich i ich poprawiania. </t>
  </si>
  <si>
    <t xml:space="preserve">TAK / NIE        </t>
  </si>
  <si>
    <t xml:space="preserve">____________________________                                                                                                                             ________________________          </t>
  </si>
  <si>
    <t xml:space="preserve">            Miejscowość/ data                                                                                                                                           Czytelny podpis Wnioskodawcy                        </t>
  </si>
  <si>
    <t xml:space="preserve">              Miejscowość/data                                                                                                                                          Czytelny podpis Wnioskodawcy </t>
  </si>
  <si>
    <t>Oświadczam, że wyrażam zgodę na zbieranie i przetwarzanie moich/naszych danych osobowych oraz danych objętych tajemnicą bankową przez administratora: Fundację na rzecz Rozwoju Polskiego Rolnictwa z siedzibą w Warszawie ul. Gombrowicza 19 oraz Bank Gospodarstwa Krajowego ( Menedżera Funduszu Powierniczego), Instytucję Zarządzającą, a także Polską Agencję Rozwoju  Przedsiębiorczości lub inne wskazane przez powyższe podmioty osoby w celu prawidłowego przeprowadzenia procedury pożyczkowej, budowania baz danych, wykonywania oraz zamawiania przez powyższe podmioty analiz w zakresie spójności RPO WM, realizacji polityk, w tym polityk horyzontalnych, oceny skutków RPO WM , a także oddziaływań makroekonomicznych, monitoringu ,realizacji umowy pożyczki oraz na przeprowadzanie wizyt w przedsiębiorstwie i badań ankietowych, w związku z korzystaniem z usług świadczonych przez powyższe podmioty,  w rozumieniu ustawy z dnia 29 sierpnia 1997 roku o ochronie danych osobowych (Dz.U. 2014 r. poz. 1182 j.t. z późn. zm.)</t>
  </si>
  <si>
    <t>Oświadczam, że wyrażam zgodę na zbieranie i przetwarzanie moich/naszych danych osobowych oraz danych objętych tajemnicą bankową przez administratora: Fundację na rzecz Rozwoju Polskiego Rolnictwa z siedzibą w Warszawie ul. Gombrowicza 19  w celach promocyjnych i marketingowych w rozumieniu ustawy z dnia 29 sierpnia 1997 roku o ochronie danych osobowych (Dz.U. 2014 r. poz.1182 j.t. z późn. zm.)</t>
  </si>
  <si>
    <t>Rolnictwo (01)</t>
  </si>
  <si>
    <t>r</t>
  </si>
  <si>
    <t>rolnictwo</t>
  </si>
  <si>
    <t>Działalność usługowa wspomagająca rolnictwo (01.6)</t>
  </si>
  <si>
    <t>u</t>
  </si>
  <si>
    <t>usługi</t>
  </si>
  <si>
    <t>leśnictwo, rybołówstwo (02,03)</t>
  </si>
  <si>
    <t>p</t>
  </si>
  <si>
    <t>produkcja</t>
  </si>
  <si>
    <t>działalność usługowa związana z leśnictwem ( 02.4)</t>
  </si>
  <si>
    <t>Górnictwo i wydobywanie (05-08)</t>
  </si>
  <si>
    <t>Działalność usługowa wspomagająca górnictwo i wydobywanie 09</t>
  </si>
  <si>
    <t>Przetwórstwo przemysłowe - produkcja art.spoż., napojów, wyr, tyt. (10-32)</t>
  </si>
  <si>
    <t>naprawa i konserwacja i instalowanie maszyn i urządzeń (33)</t>
  </si>
  <si>
    <t>wytwarzanie i zaopatrywanie w energię elektryczną, gaz, parę wodną, gorącą wodę i powietrze do ukł. Klimatyzacyjnych (35)</t>
  </si>
  <si>
    <t>wytwarzanie energii elektrycznej ( 35.11)</t>
  </si>
  <si>
    <t>przesyłanie energii elektrycznej, dystrybucja (35.12, 35.13)</t>
  </si>
  <si>
    <t>handel energią elektryczną ( 35.14)</t>
  </si>
  <si>
    <t>h</t>
  </si>
  <si>
    <t>handel</t>
  </si>
  <si>
    <t>wytwarzanie paliw gazowych (35.21)</t>
  </si>
  <si>
    <t>dystrybucja paliw gazowych (35.22)</t>
  </si>
  <si>
    <t>handel paliwami gazowymi (35.23)</t>
  </si>
  <si>
    <t>Dostawa wody, gospodarowanie ściekami i odpadami oraz dzaił. zwią. z rekultywacją (36-39)</t>
  </si>
  <si>
    <t>Budownictwo (41-43)</t>
  </si>
  <si>
    <t>b</t>
  </si>
  <si>
    <t>budownictwo</t>
  </si>
  <si>
    <t>handel hurtowy i detaliczny;naprawa pojazdów sam. z wył. mot. (45-47)</t>
  </si>
  <si>
    <t>konserwacja i naprawa pojazdów samochod. (45.2)</t>
  </si>
  <si>
    <t>Transport (49-51)</t>
  </si>
  <si>
    <t>t</t>
  </si>
  <si>
    <t>transport</t>
  </si>
  <si>
    <t>Magazynowanie i dział. usł. Wspomagająca transport, dział. pocztowa i kurierska ( 52,53)</t>
  </si>
  <si>
    <t>Hotele i restauracje (55,56)</t>
  </si>
  <si>
    <t>Informacja i komunikacja (58-63)</t>
  </si>
  <si>
    <t>Poczta i telekomunikacja (61)</t>
  </si>
  <si>
    <t>działalność finasowa i ubezpieczeniowa (64-66)</t>
  </si>
  <si>
    <t>działalność związana z obsługą rynku nieruchomościami (68)</t>
  </si>
  <si>
    <t>kupno i sprzedaż nieruch. Na własny rach. (68.1)</t>
  </si>
  <si>
    <t>Działalność proesjonalna, naukowa i techniczna (69-75)</t>
  </si>
  <si>
    <t>Działalność w zakresie usług adm. I dział. wspierająca (77-82)</t>
  </si>
  <si>
    <t>Administracja publiczna i obrona narodowa, obowiązkowe zabezpieczenia społeczne(84)</t>
  </si>
  <si>
    <t>Edukacja (85)</t>
  </si>
  <si>
    <t>Opieka zdrowotna i pomoc społeczna (86-88)</t>
  </si>
  <si>
    <t>Działalność związana z kulturą, rozrywką i rekreacją (90-93)</t>
  </si>
  <si>
    <t>pozostała dziłałalność usługowa (94-96)</t>
  </si>
  <si>
    <t>Gospodarstwo domowe zatrudniające pracowników, produkujące wyroby i świadczące usł. Na własne potrzeby ( 97,98)</t>
  </si>
  <si>
    <t>Organizacje i zespoły eksterytorialne (99)</t>
  </si>
  <si>
    <t>liczba zatrudnionych</t>
  </si>
  <si>
    <t>Osiągnięty roczny obrót netto ze sprzedaży towarów, wyrobów usług i operacji finansowych  (Euro)</t>
  </si>
  <si>
    <t>Suma aktywów bilansu sporządzonego na koniec roku (EURO)</t>
  </si>
  <si>
    <t>od</t>
  </si>
  <si>
    <t>do</t>
  </si>
  <si>
    <t>mikro</t>
  </si>
  <si>
    <t>mały</t>
  </si>
  <si>
    <t>rok 1</t>
  </si>
  <si>
    <t>rok 2</t>
  </si>
  <si>
    <t>rok 3</t>
  </si>
  <si>
    <t xml:space="preserve">mały </t>
  </si>
  <si>
    <t>Jeżeli w dniu zamknięcia ksiąg rachunkowych dane przedsiębiorstwo stwierdza, że w skali rocznej przekroczyło</t>
  </si>
  <si>
    <t>pułapy zatrudnienia lub pułapy finansowe określone w art. 2, lub spadło poniżej tych pułapów, uzyskanie lub utrata</t>
  </si>
  <si>
    <r>
      <rPr>
        <sz val="10"/>
        <color rgb="FF000000"/>
        <rFont val="Arial CE"/>
        <family val="2"/>
      </rPr>
      <t xml:space="preserve">statusu średniego, małego lub mikroprzedsiębiorstwa następuje tylko wówczas, </t>
    </r>
    <r>
      <rPr>
        <b/>
        <sz val="10"/>
        <color rgb="FF000000"/>
        <rFont val="Arial CE"/>
        <family val="2"/>
      </rPr>
      <t>gdy zjawisko to powtórzy się w ciągu</t>
    </r>
  </si>
  <si>
    <t>dwóch kolejnych okresów obrachunkowych.</t>
  </si>
  <si>
    <r>
      <rPr>
        <sz val="10"/>
        <color theme="1"/>
        <rFont val="Arial CE"/>
        <family val="2"/>
      </rPr>
      <t xml:space="preserve"> &lt;= musi być mniejsza lub równa </t>
    </r>
    <r>
      <rPr>
        <sz val="10"/>
        <color indexed="10"/>
        <rFont val="Arial CE"/>
        <family val="2"/>
      </rPr>
      <t>999 999 999 999,99</t>
    </r>
    <r>
      <rPr>
        <sz val="10"/>
        <color theme="1"/>
        <rFont val="Arial CE"/>
        <family val="2"/>
      </rPr>
      <t xml:space="preserve"> oraz nieujemna</t>
    </r>
  </si>
  <si>
    <t>Aby skorzystać z arkusza dołącz go do swego zeszytu.</t>
  </si>
  <si>
    <t>Mimo dołożenie wszelkiej staranności, autor nie bierze odpowiedzialności za funkcjonowanie algorytmu. Użytkownik korzysta z niego na własną odpowiedzialność i ryzyko.</t>
  </si>
  <si>
    <t>Do komórki A1 tego arkusza (powyżej) wpisz formułę</t>
  </si>
  <si>
    <t>przekazującą liczbę. Np. =Arkusz1!B24</t>
  </si>
  <si>
    <t>Wynik znajduje się w komórce A10 (poniżej), więc w swoim</t>
  </si>
  <si>
    <t>arkuszu wpisz formułę np. =ArkuszSłownie!A10</t>
  </si>
  <si>
    <t>Autorem procedury jest Jerzy Moruś</t>
  </si>
  <si>
    <t>http://yestok.pl</t>
  </si>
  <si>
    <t>Dołączanie arkusza opisano na stronie serwisu</t>
  </si>
  <si>
    <t xml:space="preserve">jeden </t>
  </si>
  <si>
    <t xml:space="preserve">jedenaście </t>
  </si>
  <si>
    <t xml:space="preserve">dziesięć </t>
  </si>
  <si>
    <t xml:space="preserve">sto </t>
  </si>
  <si>
    <t xml:space="preserve">dwa </t>
  </si>
  <si>
    <t xml:space="preserve">dwanaście </t>
  </si>
  <si>
    <t xml:space="preserve">dwadzieścia </t>
  </si>
  <si>
    <t xml:space="preserve">dwieście </t>
  </si>
  <si>
    <t xml:space="preserve">trzy </t>
  </si>
  <si>
    <t xml:space="preserve">trzynaście </t>
  </si>
  <si>
    <t xml:space="preserve">trzydzieści </t>
  </si>
  <si>
    <t xml:space="preserve">trzysta </t>
  </si>
  <si>
    <t xml:space="preserve">cztery </t>
  </si>
  <si>
    <t xml:space="preserve">czternaście </t>
  </si>
  <si>
    <t xml:space="preserve">czterdzieści </t>
  </si>
  <si>
    <t xml:space="preserve">czterysta </t>
  </si>
  <si>
    <t xml:space="preserve">pięć </t>
  </si>
  <si>
    <t xml:space="preserve">piętnaście </t>
  </si>
  <si>
    <t xml:space="preserve">pięćdziesiąt </t>
  </si>
  <si>
    <t xml:space="preserve">pięćset </t>
  </si>
  <si>
    <t xml:space="preserve">sześć </t>
  </si>
  <si>
    <t xml:space="preserve">szesnaście </t>
  </si>
  <si>
    <t xml:space="preserve">sześćdziesiąt </t>
  </si>
  <si>
    <t xml:space="preserve">sześćset </t>
  </si>
  <si>
    <t xml:space="preserve">siedem </t>
  </si>
  <si>
    <t xml:space="preserve">siedemnaście </t>
  </si>
  <si>
    <t xml:space="preserve">siedemdziesiąt </t>
  </si>
  <si>
    <t xml:space="preserve">siedemset </t>
  </si>
  <si>
    <t xml:space="preserve">osiem </t>
  </si>
  <si>
    <t xml:space="preserve">osiemnaście </t>
  </si>
  <si>
    <t xml:space="preserve">osiemdziesiąt </t>
  </si>
  <si>
    <t xml:space="preserve">osiemset </t>
  </si>
  <si>
    <t xml:space="preserve">dziewięć </t>
  </si>
  <si>
    <t xml:space="preserve">dziewiętnaście </t>
  </si>
  <si>
    <t xml:space="preserve">dziewięćdziesiąt </t>
  </si>
  <si>
    <t xml:space="preserve">dziewięćset </t>
  </si>
  <si>
    <t xml:space="preserve">tysiąc </t>
  </si>
  <si>
    <t xml:space="preserve">milion </t>
  </si>
  <si>
    <t xml:space="preserve">miliard </t>
  </si>
  <si>
    <t xml:space="preserve">tysiące </t>
  </si>
  <si>
    <t xml:space="preserve">miliony </t>
  </si>
  <si>
    <t xml:space="preserve">miliardy </t>
  </si>
  <si>
    <t xml:space="preserve">tysięcy </t>
  </si>
  <si>
    <t xml:space="preserve">milionów </t>
  </si>
  <si>
    <t xml:space="preserve">miliardów </t>
  </si>
  <si>
    <t>GINT</t>
  </si>
  <si>
    <t>GRES</t>
  </si>
  <si>
    <t>GJED</t>
  </si>
  <si>
    <t>GTYS</t>
  </si>
  <si>
    <t>GMLN</t>
  </si>
  <si>
    <t>GMLD</t>
  </si>
  <si>
    <t>Liczba jest ujemna, albo za duża, albo nie jest to liczba!</t>
  </si>
  <si>
    <t>Rok bieżący
 (n)</t>
  </si>
  <si>
    <t>Rok poprzedni
 (n-1)</t>
  </si>
  <si>
    <t>Rok 
 (n-2)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</si>
</sst>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&quot;zł&quot;#,##0_);[Red]\(&quot;zł&quot;#,##0\)"/>
    <numFmt numFmtId="165" formatCode="_(&quot;zł&quot;* #,##0.00_);_(&quot;zł&quot;* \(#,##0.00\);_(&quot;zł&quot;* &quot;-&quot;??_);_(@_)"/>
    <numFmt numFmtId="166" formatCode="_(* #,##0.00_);_(* \(#,##0.00\);_(* &quot;-&quot;??_);_(@_)"/>
    <numFmt numFmtId="167" formatCode="000\-00\-00\-000"/>
    <numFmt numFmtId="168" formatCode="#,##0.00\ &quot;zł&quot;"/>
    <numFmt numFmtId="169" formatCode="yyyy/mm/dd;@"/>
    <numFmt numFmtId="170" formatCode="00\-000"/>
    <numFmt numFmtId="171" formatCode="000\-000\-00\-00"/>
    <numFmt numFmtId="172" formatCode="yyyy\-mm\-dd;@"/>
  </numFmts>
  <fonts count="63">
    <font>
      <sz val="10"/>
      <name val="Arial CE"/>
      <charset val="238"/>
    </font>
    <font>
      <sz val="8"/>
      <name val="Arial CE"/>
      <charset val="238"/>
    </font>
    <font>
      <sz val="10"/>
      <name val="Arial CE"/>
      <charset val="238"/>
    </font>
    <font>
      <sz val="14"/>
      <name val="Arial CE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b/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vertAlign val="superscript"/>
      <sz val="1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9"/>
      <color rgb="FFFF0000"/>
      <name val="Arial CE"/>
      <charset val="238"/>
    </font>
    <font>
      <sz val="9"/>
      <color rgb="FFFF0000"/>
      <name val="Arial"/>
      <family val="2"/>
      <charset val="238"/>
    </font>
    <font>
      <i/>
      <sz val="10"/>
      <color rgb="FFFF0000"/>
      <name val="Calibri"/>
      <family val="2"/>
      <charset val="238"/>
      <scheme val="minor"/>
    </font>
    <font>
      <sz val="11"/>
      <color theme="0"/>
      <name val="Czcionka tekstu podstawowego"/>
      <charset val="238"/>
    </font>
    <font>
      <sz val="10"/>
      <color theme="1"/>
      <name val="Czcionka tekstu podstawowego"/>
      <family val="2"/>
      <charset val="238"/>
    </font>
    <font>
      <u/>
      <sz val="10"/>
      <color theme="10"/>
      <name val="Czcionka tekstu podstawowego"/>
      <family val="2"/>
      <charset val="238"/>
    </font>
    <font>
      <vertAlign val="superscript"/>
      <sz val="22"/>
      <name val="Calibri"/>
      <family val="2"/>
      <charset val="238"/>
      <scheme val="minor"/>
    </font>
    <font>
      <sz val="12"/>
      <color theme="1"/>
      <name val="Czcionka tekstu podstawowego"/>
      <family val="2"/>
      <charset val="238"/>
    </font>
    <font>
      <sz val="16"/>
      <name val="Calibri"/>
      <family val="2"/>
      <charset val="238"/>
      <scheme val="minor"/>
    </font>
    <font>
      <i/>
      <sz val="8"/>
      <name val="Calibri"/>
      <family val="2"/>
      <charset val="238"/>
    </font>
    <font>
      <sz val="10"/>
      <color theme="1"/>
      <name val="Arial CE"/>
      <family val="2"/>
    </font>
    <font>
      <sz val="14"/>
      <color rgb="FF000000"/>
      <name val="Calibri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10"/>
      <color rgb="FF000000"/>
      <name val="Arial CE"/>
      <family val="2"/>
    </font>
    <font>
      <b/>
      <sz val="10"/>
      <color rgb="FF000000"/>
      <name val="Arial CE"/>
      <family val="2"/>
    </font>
    <font>
      <sz val="10"/>
      <color indexed="10"/>
      <name val="Arial CE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b/>
      <sz val="8"/>
      <name val="Calibri"/>
      <family val="2"/>
      <charset val="238"/>
    </font>
    <font>
      <u/>
      <sz val="10"/>
      <color theme="10"/>
      <name val="Arial CE"/>
      <charset val="238"/>
    </font>
    <font>
      <sz val="11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12"/>
      <name val="Calibri"/>
      <family val="2"/>
      <charset val="238"/>
    </font>
    <font>
      <i/>
      <sz val="14"/>
      <color rgb="FF000000"/>
      <name val="Calibri"/>
      <family val="2"/>
    </font>
    <font>
      <b/>
      <sz val="12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2"/>
      <name val="Arial CE"/>
      <charset val="238"/>
    </font>
    <font>
      <sz val="12"/>
      <name val="Calibri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sz val="16"/>
      <name val="Arial CE"/>
      <charset val="238"/>
    </font>
    <font>
      <u/>
      <sz val="12"/>
      <color theme="10"/>
      <name val="Arial CE"/>
      <charset val="238"/>
    </font>
    <font>
      <sz val="12"/>
      <color indexed="8"/>
      <name val="Calibri"/>
      <family val="2"/>
      <charset val="238"/>
      <scheme val="minor"/>
    </font>
    <font>
      <sz val="14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4"/>
      <color theme="0"/>
      <name val="Arial CE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10"/>
      <color rgb="FF000000"/>
      <name val="Arial CE"/>
    </font>
    <font>
      <sz val="8"/>
      <color rgb="FF000000"/>
      <name val="Segoe U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D9D9D9"/>
        <bgColor rgb="FF000000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auto="1"/>
      </right>
      <top/>
      <bottom style="thin">
        <color theme="0"/>
      </bottom>
      <diagonal/>
    </border>
  </borders>
  <cellStyleXfs count="6">
    <xf numFmtId="0" fontId="0" fillId="0" borderId="0"/>
    <xf numFmtId="0" fontId="10" fillId="0" borderId="0"/>
    <xf numFmtId="0" fontId="2" fillId="0" borderId="0" applyNumberFormat="0" applyBorder="0" applyAlignment="0"/>
    <xf numFmtId="0" fontId="2" fillId="0" borderId="0" applyNumberFormat="0" applyBorder="0" applyAlignment="0"/>
    <xf numFmtId="0" fontId="37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482">
    <xf numFmtId="0" fontId="0" fillId="0" borderId="0" xfId="0"/>
    <xf numFmtId="0" fontId="6" fillId="0" borderId="3" xfId="0" applyFont="1" applyBorder="1" applyAlignment="1">
      <alignment horizontal="right" vertical="top" wrapText="1"/>
    </xf>
    <xf numFmtId="0" fontId="6" fillId="0" borderId="4" xfId="0" applyFont="1" applyBorder="1" applyAlignment="1">
      <alignment vertical="top" wrapText="1"/>
    </xf>
    <xf numFmtId="0" fontId="26" fillId="0" borderId="4" xfId="0" applyFont="1" applyBorder="1" applyAlignment="1">
      <alignment vertical="top" wrapText="1"/>
    </xf>
    <xf numFmtId="166" fontId="8" fillId="0" borderId="1" xfId="0" applyNumberFormat="1" applyFont="1" applyBorder="1" applyAlignment="1">
      <alignment horizontal="left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66" fontId="18" fillId="0" borderId="1" xfId="0" applyNumberFormat="1" applyFont="1" applyBorder="1" applyAlignment="1">
      <alignment horizontal="center" vertical="center" wrapText="1"/>
    </xf>
    <xf numFmtId="166" fontId="18" fillId="0" borderId="1" xfId="0" applyNumberFormat="1" applyFont="1" applyBorder="1" applyAlignment="1">
      <alignment horizontal="right" vertical="center" wrapText="1"/>
    </xf>
    <xf numFmtId="0" fontId="0" fillId="0" borderId="5" xfId="0" applyBorder="1"/>
    <xf numFmtId="0" fontId="5" fillId="0" borderId="5" xfId="0" applyFont="1" applyBorder="1" applyAlignment="1">
      <alignment vertical="center" wrapText="1"/>
    </xf>
    <xf numFmtId="165" fontId="0" fillId="0" borderId="5" xfId="0" applyNumberFormat="1" applyBorder="1"/>
    <xf numFmtId="2" fontId="27" fillId="0" borderId="6" xfId="0" applyNumberFormat="1" applyFont="1" applyBorder="1" applyProtection="1">
      <protection locked="0"/>
    </xf>
    <xf numFmtId="0" fontId="36" fillId="0" borderId="3" xfId="0" applyFont="1" applyBorder="1" applyAlignment="1">
      <alignment horizontal="right" vertical="top" wrapText="1"/>
    </xf>
    <xf numFmtId="0" fontId="6" fillId="0" borderId="7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6" fillId="0" borderId="4" xfId="0" applyFont="1" applyBorder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0" fontId="29" fillId="0" borderId="3" xfId="0" applyFont="1" applyBorder="1" applyAlignment="1">
      <alignment horizontal="right" vertical="top" wrapText="1"/>
    </xf>
    <xf numFmtId="0" fontId="25" fillId="0" borderId="16" xfId="0" applyFont="1" applyBorder="1" applyProtection="1">
      <protection locked="0"/>
    </xf>
    <xf numFmtId="0" fontId="5" fillId="0" borderId="22" xfId="0" applyFont="1" applyBorder="1" applyAlignment="1">
      <alignment vertical="center" wrapText="1"/>
    </xf>
    <xf numFmtId="44" fontId="25" fillId="0" borderId="16" xfId="5" applyFont="1" applyFill="1" applyBorder="1" applyProtection="1"/>
    <xf numFmtId="44" fontId="25" fillId="0" borderId="37" xfId="5" applyFont="1" applyFill="1" applyBorder="1" applyProtection="1"/>
    <xf numFmtId="44" fontId="25" fillId="0" borderId="16" xfId="5" applyFont="1" applyFill="1" applyBorder="1" applyProtection="1">
      <protection locked="0"/>
    </xf>
    <xf numFmtId="0" fontId="3" fillId="0" borderId="0" xfId="0" applyFont="1"/>
    <xf numFmtId="0" fontId="11" fillId="7" borderId="15" xfId="0" applyFont="1" applyFill="1" applyBorder="1" applyAlignment="1">
      <alignment vertical="center" wrapText="1"/>
    </xf>
    <xf numFmtId="0" fontId="11" fillId="7" borderId="15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7" borderId="15" xfId="0" applyFont="1" applyFill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vertical="center" wrapText="1"/>
    </xf>
    <xf numFmtId="0" fontId="12" fillId="7" borderId="15" xfId="0" applyFont="1" applyFill="1" applyBorder="1" applyAlignment="1">
      <alignment vertical="center"/>
    </xf>
    <xf numFmtId="0" fontId="12" fillId="7" borderId="17" xfId="0" applyFont="1" applyFill="1" applyBorder="1" applyAlignment="1">
      <alignment vertical="center" wrapText="1"/>
    </xf>
    <xf numFmtId="0" fontId="25" fillId="2" borderId="15" xfId="0" applyFont="1" applyFill="1" applyBorder="1" applyProtection="1">
      <protection locked="0"/>
    </xf>
    <xf numFmtId="0" fontId="11" fillId="0" borderId="0" xfId="0" applyFont="1"/>
    <xf numFmtId="0" fontId="4" fillId="0" borderId="0" xfId="0" applyFont="1"/>
    <xf numFmtId="0" fontId="11" fillId="3" borderId="0" xfId="0" applyFont="1" applyFill="1"/>
    <xf numFmtId="0" fontId="16" fillId="0" borderId="0" xfId="0" applyFont="1"/>
    <xf numFmtId="0" fontId="15" fillId="0" borderId="0" xfId="0" applyFont="1"/>
    <xf numFmtId="0" fontId="1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9" fillId="0" borderId="0" xfId="0" applyFont="1" applyAlignment="1">
      <alignment horizontal="righ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0" fontId="6" fillId="0" borderId="0" xfId="0" applyFont="1"/>
    <xf numFmtId="166" fontId="8" fillId="4" borderId="1" xfId="0" applyNumberFormat="1" applyFont="1" applyFill="1" applyBorder="1" applyAlignment="1">
      <alignment horizontal="left" vertical="center" wrapText="1"/>
    </xf>
    <xf numFmtId="166" fontId="8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/>
    </xf>
    <xf numFmtId="0" fontId="7" fillId="4" borderId="0" xfId="0" applyFont="1" applyFill="1"/>
    <xf numFmtId="166" fontId="18" fillId="4" borderId="1" xfId="0" applyNumberFormat="1" applyFont="1" applyFill="1" applyBorder="1" applyAlignment="1">
      <alignment horizontal="right" vertical="center" wrapText="1"/>
    </xf>
    <xf numFmtId="0" fontId="7" fillId="0" borderId="0" xfId="0" applyFont="1"/>
    <xf numFmtId="0" fontId="17" fillId="0" borderId="0" xfId="0" applyFont="1"/>
    <xf numFmtId="0" fontId="9" fillId="0" borderId="0" xfId="0" applyFont="1"/>
    <xf numFmtId="0" fontId="10" fillId="0" borderId="0" xfId="0" applyFont="1"/>
    <xf numFmtId="3" fontId="27" fillId="0" borderId="0" xfId="0" applyNumberFormat="1" applyFont="1" applyProtection="1">
      <protection hidden="1"/>
    </xf>
    <xf numFmtId="0" fontId="1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3" fontId="27" fillId="0" borderId="0" xfId="0" applyNumberFormat="1" applyFont="1" applyAlignment="1" applyProtection="1">
      <alignment horizontal="left"/>
      <protection hidden="1"/>
    </xf>
    <xf numFmtId="3" fontId="20" fillId="0" borderId="0" xfId="0" applyNumberFormat="1" applyFont="1" applyAlignment="1" applyProtection="1">
      <alignment horizontal="right"/>
      <protection hidden="1"/>
    </xf>
    <xf numFmtId="3" fontId="20" fillId="0" borderId="0" xfId="0" applyNumberFormat="1" applyFont="1" applyProtection="1">
      <protection hidden="1"/>
    </xf>
    <xf numFmtId="0" fontId="20" fillId="0" borderId="0" xfId="0" applyFont="1" applyProtection="1"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3" fontId="10" fillId="0" borderId="0" xfId="0" applyNumberFormat="1" applyFont="1" applyProtection="1">
      <protection hidden="1"/>
    </xf>
    <xf numFmtId="0" fontId="20" fillId="0" borderId="0" xfId="0" applyFont="1" applyAlignment="1" applyProtection="1">
      <alignment horizontal="right"/>
      <protection hidden="1"/>
    </xf>
    <xf numFmtId="3" fontId="20" fillId="0" borderId="0" xfId="0" applyNumberFormat="1" applyFont="1" applyAlignment="1" applyProtection="1">
      <alignment horizontal="left"/>
      <protection hidden="1"/>
    </xf>
    <xf numFmtId="0" fontId="20" fillId="0" borderId="0" xfId="0" applyFont="1"/>
    <xf numFmtId="0" fontId="27" fillId="0" borderId="0" xfId="0" applyFont="1"/>
    <xf numFmtId="0" fontId="12" fillId="7" borderId="18" xfId="0" applyFont="1" applyFill="1" applyBorder="1" applyAlignment="1">
      <alignment horizontal="left" vertical="center" wrapText="1"/>
    </xf>
    <xf numFmtId="167" fontId="11" fillId="0" borderId="48" xfId="0" applyNumberFormat="1" applyFont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12" fillId="7" borderId="39" xfId="0" applyFont="1" applyFill="1" applyBorder="1" applyAlignment="1">
      <alignment horizontal="left" wrapText="1"/>
    </xf>
    <xf numFmtId="0" fontId="25" fillId="7" borderId="39" xfId="0" applyFont="1" applyFill="1" applyBorder="1" applyAlignment="1">
      <alignment horizontal="center" wrapText="1"/>
    </xf>
    <xf numFmtId="0" fontId="25" fillId="7" borderId="40" xfId="0" applyFont="1" applyFill="1" applyBorder="1" applyAlignment="1">
      <alignment horizontal="center" wrapText="1"/>
    </xf>
    <xf numFmtId="0" fontId="12" fillId="7" borderId="15" xfId="0" applyFont="1" applyFill="1" applyBorder="1" applyAlignment="1">
      <alignment horizontal="left" vertical="center" wrapText="1"/>
    </xf>
    <xf numFmtId="0" fontId="0" fillId="0" borderId="9" xfId="0" applyBorder="1"/>
    <xf numFmtId="0" fontId="14" fillId="10" borderId="0" xfId="0" applyFont="1" applyFill="1" applyAlignment="1">
      <alignment horizontal="center" vertical="center" wrapText="1"/>
    </xf>
    <xf numFmtId="0" fontId="14" fillId="10" borderId="0" xfId="0" applyFont="1" applyFill="1" applyAlignment="1">
      <alignment vertical="center" wrapText="1"/>
    </xf>
    <xf numFmtId="0" fontId="14" fillId="10" borderId="63" xfId="0" applyFont="1" applyFill="1" applyBorder="1" applyAlignment="1">
      <alignment horizontal="center" vertical="center" wrapText="1"/>
    </xf>
    <xf numFmtId="0" fontId="14" fillId="10" borderId="64" xfId="0" applyFont="1" applyFill="1" applyBorder="1" applyAlignment="1">
      <alignment horizontal="center" vertical="center" wrapText="1"/>
    </xf>
    <xf numFmtId="0" fontId="14" fillId="10" borderId="65" xfId="0" applyFont="1" applyFill="1" applyBorder="1" applyAlignment="1">
      <alignment vertical="center" wrapText="1"/>
    </xf>
    <xf numFmtId="0" fontId="14" fillId="10" borderId="65" xfId="0" applyFont="1" applyFill="1" applyBorder="1" applyAlignment="1">
      <alignment horizontal="center" vertical="center" wrapText="1"/>
    </xf>
    <xf numFmtId="0" fontId="40" fillId="10" borderId="66" xfId="0" applyFont="1" applyFill="1" applyBorder="1" applyAlignment="1">
      <alignment horizontal="left" vertical="center" wrapText="1"/>
    </xf>
    <xf numFmtId="0" fontId="38" fillId="10" borderId="60" xfId="0" applyFont="1" applyFill="1" applyBorder="1" applyAlignment="1">
      <alignment horizontal="left" vertical="center" wrapText="1"/>
    </xf>
    <xf numFmtId="0" fontId="14" fillId="10" borderId="60" xfId="0" applyFont="1" applyFill="1" applyBorder="1" applyAlignment="1">
      <alignment horizontal="center" vertical="center" wrapText="1"/>
    </xf>
    <xf numFmtId="0" fontId="14" fillId="10" borderId="60" xfId="0" applyFont="1" applyFill="1" applyBorder="1" applyAlignment="1">
      <alignment vertical="center" wrapText="1"/>
    </xf>
    <xf numFmtId="0" fontId="14" fillId="10" borderId="67" xfId="0" applyFont="1" applyFill="1" applyBorder="1" applyAlignment="1">
      <alignment horizontal="center" vertical="center" wrapText="1"/>
    </xf>
    <xf numFmtId="0" fontId="25" fillId="4" borderId="16" xfId="0" applyFont="1" applyFill="1" applyBorder="1" applyAlignment="1" applyProtection="1">
      <alignment vertical="center" wrapText="1"/>
      <protection locked="0"/>
    </xf>
    <xf numFmtId="0" fontId="50" fillId="7" borderId="15" xfId="0" applyFont="1" applyFill="1" applyBorder="1" applyAlignment="1">
      <alignment horizontal="left" vertical="center" wrapText="1" indent="1"/>
    </xf>
    <xf numFmtId="0" fontId="11" fillId="7" borderId="15" xfId="0" applyFont="1" applyFill="1" applyBorder="1" applyAlignment="1">
      <alignment horizontal="left" vertical="center" indent="1"/>
    </xf>
    <xf numFmtId="0" fontId="11" fillId="7" borderId="15" xfId="0" applyFont="1" applyFill="1" applyBorder="1" applyAlignment="1">
      <alignment horizontal="left" vertical="center" wrapText="1" indent="1"/>
    </xf>
    <xf numFmtId="0" fontId="11" fillId="7" borderId="12" xfId="0" applyFont="1" applyFill="1" applyBorder="1" applyAlignment="1">
      <alignment horizontal="left" vertical="center" indent="1"/>
    </xf>
    <xf numFmtId="0" fontId="48" fillId="7" borderId="1" xfId="0" applyFont="1" applyFill="1" applyBorder="1" applyAlignment="1">
      <alignment horizontal="center" vertical="center" wrapText="1"/>
    </xf>
    <xf numFmtId="0" fontId="48" fillId="7" borderId="15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indent="1"/>
    </xf>
    <xf numFmtId="0" fontId="0" fillId="0" borderId="68" xfId="0" applyBorder="1"/>
    <xf numFmtId="0" fontId="11" fillId="7" borderId="15" xfId="0" applyFont="1" applyFill="1" applyBorder="1" applyAlignment="1">
      <alignment horizontal="center" vertical="center" wrapText="1"/>
    </xf>
    <xf numFmtId="0" fontId="25" fillId="0" borderId="15" xfId="0" applyFont="1" applyBorder="1" applyAlignment="1" applyProtection="1">
      <alignment wrapText="1"/>
      <protection locked="0"/>
    </xf>
    <xf numFmtId="0" fontId="12" fillId="7" borderId="15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44" fontId="25" fillId="0" borderId="37" xfId="5" applyFont="1" applyFill="1" applyBorder="1" applyProtection="1">
      <protection locked="0"/>
    </xf>
    <xf numFmtId="0" fontId="12" fillId="7" borderId="15" xfId="0" applyFont="1" applyFill="1" applyBorder="1"/>
    <xf numFmtId="44" fontId="11" fillId="4" borderId="16" xfId="0" applyNumberFormat="1" applyFont="1" applyFill="1" applyBorder="1"/>
    <xf numFmtId="0" fontId="53" fillId="10" borderId="0" xfId="0" applyFont="1" applyFill="1" applyAlignment="1">
      <alignment horizontal="center" vertical="center" wrapText="1"/>
    </xf>
    <xf numFmtId="0" fontId="40" fillId="10" borderId="48" xfId="0" applyFont="1" applyFill="1" applyBorder="1" applyAlignment="1">
      <alignment horizontal="left" vertical="center" wrapText="1" indent="1"/>
    </xf>
    <xf numFmtId="0" fontId="49" fillId="10" borderId="62" xfId="0" applyFont="1" applyFill="1" applyBorder="1" applyAlignment="1">
      <alignment horizontal="left" vertical="center" wrapText="1" indent="1"/>
    </xf>
    <xf numFmtId="42" fontId="25" fillId="0" borderId="16" xfId="5" applyNumberFormat="1" applyFont="1" applyFill="1" applyBorder="1" applyProtection="1"/>
    <xf numFmtId="0" fontId="25" fillId="0" borderId="1" xfId="0" applyFont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4" borderId="16" xfId="0" applyFont="1" applyFill="1" applyBorder="1" applyAlignment="1" applyProtection="1">
      <alignment vertical="center" wrapText="1"/>
      <protection locked="0"/>
    </xf>
    <xf numFmtId="1" fontId="11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left" vertical="center"/>
      <protection locked="0"/>
    </xf>
    <xf numFmtId="0" fontId="11" fillId="0" borderId="15" xfId="0" applyFont="1" applyBorder="1" applyAlignment="1" applyProtection="1">
      <alignment horizontal="left" vertical="center"/>
      <protection locked="0"/>
    </xf>
    <xf numFmtId="0" fontId="25" fillId="0" borderId="16" xfId="0" applyFont="1" applyBorder="1" applyAlignment="1" applyProtection="1">
      <alignment horizontal="right"/>
      <protection locked="0"/>
    </xf>
    <xf numFmtId="0" fontId="12" fillId="0" borderId="16" xfId="0" applyFont="1" applyBorder="1" applyAlignment="1" applyProtection="1">
      <alignment horizontal="right" vertical="center"/>
      <protection locked="0"/>
    </xf>
    <xf numFmtId="0" fontId="25" fillId="2" borderId="15" xfId="0" applyFont="1" applyFill="1" applyBorder="1" applyAlignment="1" applyProtection="1">
      <alignment horizontal="left"/>
      <protection locked="0"/>
    </xf>
    <xf numFmtId="0" fontId="13" fillId="0" borderId="16" xfId="0" applyFont="1" applyBorder="1" applyAlignment="1" applyProtection="1">
      <alignment horizontal="right" vertic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11" fillId="7" borderId="21" xfId="0" applyFont="1" applyFill="1" applyBorder="1" applyAlignment="1">
      <alignment horizontal="left" vertical="center" wrapText="1"/>
    </xf>
    <xf numFmtId="0" fontId="11" fillId="7" borderId="23" xfId="0" applyFont="1" applyFill="1" applyBorder="1" applyAlignment="1">
      <alignment horizontal="left" vertical="center" wrapText="1"/>
    </xf>
    <xf numFmtId="0" fontId="11" fillId="7" borderId="22" xfId="0" applyFont="1" applyFill="1" applyBorder="1" applyAlignment="1">
      <alignment horizontal="left" vertical="center" wrapText="1"/>
    </xf>
    <xf numFmtId="0" fontId="9" fillId="0" borderId="1" xfId="0" applyFont="1" applyBorder="1"/>
    <xf numFmtId="0" fontId="55" fillId="7" borderId="36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left" vertical="center"/>
    </xf>
    <xf numFmtId="0" fontId="0" fillId="0" borderId="0" xfId="0" quotePrefix="1"/>
    <xf numFmtId="3" fontId="56" fillId="0" borderId="0" xfId="0" applyNumberFormat="1" applyFont="1"/>
    <xf numFmtId="0" fontId="0" fillId="11" borderId="0" xfId="0" applyFill="1"/>
    <xf numFmtId="1" fontId="0" fillId="11" borderId="0" xfId="0" applyNumberFormat="1" applyFill="1"/>
    <xf numFmtId="0" fontId="0" fillId="0" borderId="0" xfId="0" applyAlignment="1">
      <alignment wrapText="1"/>
    </xf>
    <xf numFmtId="0" fontId="44" fillId="0" borderId="56" xfId="0" applyFont="1" applyBorder="1" applyAlignment="1">
      <alignment horizontal="left"/>
    </xf>
    <xf numFmtId="0" fontId="44" fillId="0" borderId="9" xfId="0" applyFont="1" applyBorder="1" applyAlignment="1">
      <alignment horizontal="left"/>
    </xf>
    <xf numFmtId="0" fontId="57" fillId="0" borderId="0" xfId="0" quotePrefix="1" applyFont="1"/>
    <xf numFmtId="0" fontId="25" fillId="0" borderId="1" xfId="0" applyFont="1" applyBorder="1" applyProtection="1">
      <protection locked="0"/>
    </xf>
    <xf numFmtId="3" fontId="11" fillId="0" borderId="1" xfId="0" applyNumberFormat="1" applyFont="1" applyBorder="1" applyProtection="1">
      <protection locked="0"/>
    </xf>
    <xf numFmtId="171" fontId="25" fillId="0" borderId="16" xfId="0" applyNumberFormat="1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/>
      <protection locked="0"/>
    </xf>
    <xf numFmtId="0" fontId="25" fillId="0" borderId="21" xfId="0" applyFont="1" applyBorder="1" applyAlignment="1" applyProtection="1">
      <alignment horizontal="center" vertical="center"/>
      <protection locked="0"/>
    </xf>
    <xf numFmtId="0" fontId="25" fillId="0" borderId="22" xfId="0" applyFont="1" applyBorder="1" applyAlignment="1" applyProtection="1">
      <alignment horizontal="center" vertical="center"/>
      <protection locked="0"/>
    </xf>
    <xf numFmtId="0" fontId="25" fillId="0" borderId="29" xfId="0" applyFont="1" applyBorder="1" applyAlignment="1" applyProtection="1">
      <alignment horizontal="center" vertical="center"/>
      <protection locked="0"/>
    </xf>
    <xf numFmtId="0" fontId="11" fillId="7" borderId="1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center" wrapText="1"/>
    </xf>
    <xf numFmtId="0" fontId="11" fillId="7" borderId="16" xfId="0" applyFont="1" applyFill="1" applyBorder="1" applyAlignment="1">
      <alignment horizontal="left" vertical="center" wrapText="1"/>
    </xf>
    <xf numFmtId="49" fontId="25" fillId="0" borderId="1" xfId="0" quotePrefix="1" applyNumberFormat="1" applyFont="1" applyBorder="1" applyAlignment="1" applyProtection="1">
      <alignment horizontal="center" vertical="center" wrapText="1"/>
      <protection locked="0"/>
    </xf>
    <xf numFmtId="49" fontId="25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28" fillId="7" borderId="15" xfId="0" applyFont="1" applyFill="1" applyBorder="1" applyAlignment="1">
      <alignment horizontal="left" vertical="center" wrapText="1" indent="1"/>
    </xf>
    <xf numFmtId="0" fontId="11" fillId="7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6" xfId="0" applyFont="1" applyFill="1" applyBorder="1" applyAlignment="1" applyProtection="1">
      <alignment horizontal="center" vertical="center" wrapText="1"/>
      <protection locked="0"/>
    </xf>
    <xf numFmtId="0" fontId="39" fillId="7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37" fillId="0" borderId="21" xfId="4" applyNumberFormat="1" applyFill="1" applyBorder="1" applyAlignment="1" applyProtection="1">
      <alignment horizontal="center" vertical="center"/>
      <protection locked="0"/>
    </xf>
    <xf numFmtId="0" fontId="37" fillId="0" borderId="23" xfId="4" applyNumberFormat="1" applyFill="1" applyBorder="1" applyAlignment="1" applyProtection="1">
      <alignment horizontal="center" vertical="center"/>
      <protection locked="0"/>
    </xf>
    <xf numFmtId="0" fontId="11" fillId="7" borderId="21" xfId="0" applyFont="1" applyFill="1" applyBorder="1" applyAlignment="1">
      <alignment horizontal="left" vertical="center"/>
    </xf>
    <xf numFmtId="0" fontId="11" fillId="7" borderId="23" xfId="0" applyFont="1" applyFill="1" applyBorder="1" applyAlignment="1">
      <alignment horizontal="left" vertical="center"/>
    </xf>
    <xf numFmtId="0" fontId="52" fillId="0" borderId="21" xfId="4" applyNumberFormat="1" applyFont="1" applyFill="1" applyBorder="1" applyAlignment="1" applyProtection="1">
      <alignment horizontal="center" vertical="center"/>
      <protection locked="0"/>
    </xf>
    <xf numFmtId="0" fontId="52" fillId="0" borderId="22" xfId="4" applyNumberFormat="1" applyFont="1" applyFill="1" applyBorder="1" applyAlignment="1" applyProtection="1">
      <alignment horizontal="center" vertical="center"/>
      <protection locked="0"/>
    </xf>
    <xf numFmtId="0" fontId="52" fillId="0" borderId="29" xfId="4" applyNumberFormat="1" applyFont="1" applyFill="1" applyBorder="1" applyAlignment="1" applyProtection="1">
      <alignment horizontal="center" vertical="center"/>
      <protection locked="0"/>
    </xf>
    <xf numFmtId="0" fontId="15" fillId="0" borderId="12" xfId="0" applyFont="1" applyBorder="1" applyAlignment="1">
      <alignment horizontal="left" wrapText="1"/>
    </xf>
    <xf numFmtId="0" fontId="15" fillId="0" borderId="13" xfId="0" applyFont="1" applyBorder="1" applyAlignment="1">
      <alignment horizontal="left" wrapText="1"/>
    </xf>
    <xf numFmtId="0" fontId="15" fillId="0" borderId="14" xfId="0" applyFont="1" applyBorder="1" applyAlignment="1">
      <alignment horizontal="left" wrapText="1"/>
    </xf>
    <xf numFmtId="0" fontId="25" fillId="7" borderId="1" xfId="0" applyFont="1" applyFill="1" applyBorder="1" applyAlignment="1">
      <alignment horizontal="center" vertical="center" wrapText="1"/>
    </xf>
    <xf numFmtId="0" fontId="25" fillId="7" borderId="1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4" fillId="0" borderId="41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170" fontId="25" fillId="0" borderId="21" xfId="0" quotePrefix="1" applyNumberFormat="1" applyFont="1" applyBorder="1" applyAlignment="1" applyProtection="1">
      <alignment horizontal="center" vertical="center"/>
      <protection locked="0"/>
    </xf>
    <xf numFmtId="170" fontId="25" fillId="0" borderId="23" xfId="0" applyNumberFormat="1" applyFont="1" applyBorder="1" applyAlignment="1" applyProtection="1">
      <alignment horizontal="center" vertical="center"/>
      <protection locked="0"/>
    </xf>
    <xf numFmtId="0" fontId="11" fillId="7" borderId="21" xfId="0" applyFont="1" applyFill="1" applyBorder="1" applyAlignment="1">
      <alignment horizontal="left" vertical="center" wrapText="1"/>
    </xf>
    <xf numFmtId="0" fontId="11" fillId="7" borderId="22" xfId="0" applyFont="1" applyFill="1" applyBorder="1" applyAlignment="1">
      <alignment horizontal="left" vertical="center" wrapText="1"/>
    </xf>
    <xf numFmtId="0" fontId="11" fillId="7" borderId="23" xfId="0" applyFont="1" applyFill="1" applyBorder="1" applyAlignment="1">
      <alignment horizontal="left" vertical="center" wrapText="1"/>
    </xf>
    <xf numFmtId="0" fontId="11" fillId="7" borderId="1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58" fillId="0" borderId="69" xfId="0" applyFont="1" applyBorder="1" applyAlignment="1">
      <alignment horizontal="left" vertical="top" wrapText="1"/>
    </xf>
    <xf numFmtId="0" fontId="0" fillId="0" borderId="70" xfId="0" applyBorder="1" applyAlignment="1">
      <alignment horizontal="left" vertical="top" wrapText="1"/>
    </xf>
    <xf numFmtId="0" fontId="0" fillId="0" borderId="71" xfId="0" applyBorder="1" applyAlignment="1">
      <alignment horizontal="left" vertical="top" wrapText="1"/>
    </xf>
    <xf numFmtId="0" fontId="25" fillId="4" borderId="21" xfId="0" applyFont="1" applyFill="1" applyBorder="1" applyAlignment="1" applyProtection="1">
      <alignment horizontal="center" vertical="center" wrapText="1"/>
      <protection locked="0"/>
    </xf>
    <xf numFmtId="0" fontId="25" fillId="4" borderId="22" xfId="0" applyFont="1" applyFill="1" applyBorder="1" applyAlignment="1" applyProtection="1">
      <alignment horizontal="center" vertical="center" wrapText="1"/>
      <protection locked="0"/>
    </xf>
    <xf numFmtId="0" fontId="0" fillId="0" borderId="2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5" fillId="2" borderId="15" xfId="0" applyFont="1" applyFill="1" applyBorder="1" applyAlignment="1">
      <alignment horizontal="right"/>
    </xf>
    <xf numFmtId="0" fontId="15" fillId="4" borderId="1" xfId="0" applyFont="1" applyFill="1" applyBorder="1" applyAlignment="1">
      <alignment horizontal="right"/>
    </xf>
    <xf numFmtId="0" fontId="12" fillId="7" borderId="1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2" fillId="7" borderId="16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vertical="center"/>
    </xf>
    <xf numFmtId="0" fontId="25" fillId="2" borderId="1" xfId="0" applyFont="1" applyFill="1" applyBorder="1" applyAlignment="1" applyProtection="1">
      <alignment horizontal="left"/>
      <protection locked="0"/>
    </xf>
    <xf numFmtId="0" fontId="25" fillId="0" borderId="21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25" fillId="4" borderId="23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wrapText="1"/>
      <protection locked="0"/>
    </xf>
    <xf numFmtId="0" fontId="25" fillId="0" borderId="16" xfId="0" applyFont="1" applyBorder="1" applyAlignment="1" applyProtection="1">
      <alignment wrapText="1"/>
      <protection locked="0"/>
    </xf>
    <xf numFmtId="0" fontId="25" fillId="0" borderId="15" xfId="0" applyFont="1" applyBorder="1" applyAlignment="1" applyProtection="1">
      <alignment wrapText="1"/>
      <protection locked="0"/>
    </xf>
    <xf numFmtId="9" fontId="25" fillId="0" borderId="1" xfId="0" applyNumberFormat="1" applyFont="1" applyBorder="1" applyAlignment="1" applyProtection="1">
      <alignment wrapText="1"/>
      <protection locked="0"/>
    </xf>
    <xf numFmtId="0" fontId="15" fillId="8" borderId="15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25" fillId="0" borderId="21" xfId="0" applyFont="1" applyBorder="1" applyAlignment="1" applyProtection="1">
      <alignment horizontal="center" wrapText="1"/>
      <protection locked="0"/>
    </xf>
    <xf numFmtId="0" fontId="25" fillId="0" borderId="22" xfId="0" applyFont="1" applyBorder="1" applyAlignment="1" applyProtection="1">
      <alignment horizontal="center" wrapText="1"/>
      <protection locked="0"/>
    </xf>
    <xf numFmtId="0" fontId="25" fillId="0" borderId="23" xfId="0" applyFont="1" applyBorder="1" applyAlignment="1" applyProtection="1">
      <alignment horizontal="center" wrapText="1"/>
      <protection locked="0"/>
    </xf>
    <xf numFmtId="49" fontId="12" fillId="0" borderId="15" xfId="0" applyNumberFormat="1" applyFont="1" applyBorder="1" applyAlignment="1" applyProtection="1">
      <alignment horizontal="left" vertical="top" wrapText="1"/>
      <protection locked="0"/>
    </xf>
    <xf numFmtId="49" fontId="12" fillId="0" borderId="1" xfId="0" applyNumberFormat="1" applyFont="1" applyBorder="1" applyAlignment="1" applyProtection="1">
      <alignment horizontal="left" vertical="top" wrapText="1"/>
      <protection locked="0"/>
    </xf>
    <xf numFmtId="49" fontId="12" fillId="0" borderId="16" xfId="0" applyNumberFormat="1" applyFont="1" applyBorder="1" applyAlignment="1" applyProtection="1">
      <alignment horizontal="left" vertical="top" wrapText="1"/>
      <protection locked="0"/>
    </xf>
    <xf numFmtId="0" fontId="12" fillId="7" borderId="1" xfId="0" applyFont="1" applyFill="1" applyBorder="1" applyAlignment="1">
      <alignment horizontal="center" vertical="center"/>
    </xf>
    <xf numFmtId="14" fontId="25" fillId="2" borderId="1" xfId="0" applyNumberFormat="1" applyFont="1" applyFill="1" applyBorder="1" applyAlignment="1" applyProtection="1">
      <alignment horizontal="left"/>
      <protection locked="0"/>
    </xf>
    <xf numFmtId="0" fontId="25" fillId="0" borderId="41" xfId="0" applyFont="1" applyBorder="1" applyProtection="1">
      <protection locked="0"/>
    </xf>
    <xf numFmtId="0" fontId="0" fillId="0" borderId="22" xfId="0" applyBorder="1" applyProtection="1">
      <protection locked="0"/>
    </xf>
    <xf numFmtId="0" fontId="0" fillId="0" borderId="23" xfId="0" applyBorder="1" applyProtection="1">
      <protection locked="0"/>
    </xf>
    <xf numFmtId="0" fontId="25" fillId="2" borderId="1" xfId="0" applyFont="1" applyFill="1" applyBorder="1" applyProtection="1">
      <protection locked="0"/>
    </xf>
    <xf numFmtId="0" fontId="12" fillId="7" borderId="16" xfId="0" applyFont="1" applyFill="1" applyBorder="1" applyAlignment="1">
      <alignment horizontal="center" vertical="center" wrapText="1"/>
    </xf>
    <xf numFmtId="0" fontId="11" fillId="0" borderId="1" xfId="0" applyFont="1" applyBorder="1"/>
    <xf numFmtId="0" fontId="11" fillId="7" borderId="16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/>
    </xf>
    <xf numFmtId="0" fontId="11" fillId="8" borderId="14" xfId="0" applyFont="1" applyFill="1" applyBorder="1" applyAlignment="1">
      <alignment horizontal="center" vertical="center"/>
    </xf>
    <xf numFmtId="0" fontId="25" fillId="0" borderId="41" xfId="0" applyFon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25" fillId="0" borderId="1" xfId="0" applyFont="1" applyBorder="1" applyAlignment="1" applyProtection="1">
      <alignment horizontal="left"/>
      <protection locked="0"/>
    </xf>
    <xf numFmtId="0" fontId="25" fillId="2" borderId="41" xfId="0" applyFont="1" applyFill="1" applyBorder="1" applyAlignment="1" applyProtection="1">
      <alignment horizontal="left"/>
      <protection locked="0"/>
    </xf>
    <xf numFmtId="0" fontId="12" fillId="7" borderId="55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2" fillId="7" borderId="46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5" fillId="2" borderId="15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0" fontId="15" fillId="2" borderId="16" xfId="0" applyFont="1" applyFill="1" applyBorder="1" applyAlignment="1">
      <alignment horizontal="left"/>
    </xf>
    <xf numFmtId="0" fontId="15" fillId="2" borderId="17" xfId="0" applyFont="1" applyFill="1" applyBorder="1" applyAlignment="1">
      <alignment horizontal="right"/>
    </xf>
    <xf numFmtId="0" fontId="15" fillId="4" borderId="36" xfId="0" applyFont="1" applyFill="1" applyBorder="1" applyAlignment="1">
      <alignment horizontal="right"/>
    </xf>
    <xf numFmtId="0" fontId="12" fillId="7" borderId="15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left" vertical="center"/>
    </xf>
    <xf numFmtId="0" fontId="25" fillId="0" borderId="21" xfId="0" applyFont="1" applyBorder="1" applyAlignment="1" applyProtection="1">
      <alignment horizontal="left"/>
      <protection locked="0"/>
    </xf>
    <xf numFmtId="0" fontId="11" fillId="7" borderId="41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12" fillId="7" borderId="41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2" fillId="7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5" fillId="4" borderId="15" xfId="0" applyFont="1" applyFill="1" applyBorder="1" applyAlignment="1">
      <alignment horizontal="right"/>
    </xf>
    <xf numFmtId="0" fontId="11" fillId="7" borderId="1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left"/>
    </xf>
    <xf numFmtId="0" fontId="11" fillId="7" borderId="16" xfId="0" applyFont="1" applyFill="1" applyBorder="1" applyAlignment="1">
      <alignment horizontal="left"/>
    </xf>
    <xf numFmtId="0" fontId="15" fillId="8" borderId="15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15" fillId="8" borderId="16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right"/>
    </xf>
    <xf numFmtId="0" fontId="25" fillId="2" borderId="21" xfId="0" applyFont="1" applyFill="1" applyBorder="1" applyAlignment="1" applyProtection="1">
      <alignment horizontal="left"/>
      <protection locked="0"/>
    </xf>
    <xf numFmtId="0" fontId="58" fillId="0" borderId="15" xfId="0" applyFont="1" applyBorder="1" applyAlignment="1">
      <alignment horizontal="justify" vertical="top" wrapText="1"/>
    </xf>
    <xf numFmtId="0" fontId="0" fillId="0" borderId="1" xfId="0" applyBorder="1" applyAlignment="1">
      <alignment horizontal="justify" vertical="top" wrapText="1"/>
    </xf>
    <xf numFmtId="0" fontId="23" fillId="4" borderId="41" xfId="0" applyFont="1" applyFill="1" applyBorder="1" applyAlignment="1" applyProtection="1">
      <alignment horizontal="left" vertical="top"/>
      <protection locked="0"/>
    </xf>
    <xf numFmtId="0" fontId="13" fillId="0" borderId="21" xfId="0" applyFont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11" fillId="0" borderId="21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47" fillId="7" borderId="22" xfId="0" applyFont="1" applyFill="1" applyBorder="1" applyAlignment="1">
      <alignment horizontal="center" vertical="center"/>
    </xf>
    <xf numFmtId="0" fontId="47" fillId="7" borderId="23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46" fillId="4" borderId="41" xfId="0" applyFont="1" applyFill="1" applyBorder="1" applyAlignment="1" applyProtection="1">
      <alignment horizontal="left" vertical="top"/>
      <protection locked="0"/>
    </xf>
    <xf numFmtId="0" fontId="15" fillId="0" borderId="11" xfId="0" applyFont="1" applyBorder="1" applyAlignment="1">
      <alignment horizontal="left"/>
    </xf>
    <xf numFmtId="0" fontId="0" fillId="0" borderId="57" xfId="0" applyBorder="1" applyAlignment="1">
      <alignment horizontal="left"/>
    </xf>
    <xf numFmtId="0" fontId="0" fillId="0" borderId="58" xfId="0" applyBorder="1" applyAlignment="1">
      <alignment horizontal="left"/>
    </xf>
    <xf numFmtId="0" fontId="11" fillId="0" borderId="11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6" fillId="0" borderId="59" xfId="0" applyFont="1" applyBorder="1" applyAlignment="1">
      <alignment horizontal="center" vertical="top" wrapText="1"/>
    </xf>
    <xf numFmtId="0" fontId="0" fillId="0" borderId="57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0" fillId="0" borderId="58" xfId="0" applyBorder="1" applyAlignment="1">
      <alignment horizontal="center" vertical="top" wrapText="1"/>
    </xf>
    <xf numFmtId="0" fontId="48" fillId="0" borderId="59" xfId="0" applyFont="1" applyBorder="1" applyAlignment="1">
      <alignment horizontal="center" vertical="top" wrapText="1"/>
    </xf>
    <xf numFmtId="0" fontId="47" fillId="0" borderId="57" xfId="0" applyFont="1" applyBorder="1" applyAlignment="1">
      <alignment horizontal="center" vertical="top" wrapText="1"/>
    </xf>
    <xf numFmtId="0" fontId="47" fillId="0" borderId="10" xfId="0" applyFont="1" applyBorder="1" applyAlignment="1">
      <alignment horizontal="center" vertical="top" wrapText="1"/>
    </xf>
    <xf numFmtId="0" fontId="48" fillId="0" borderId="11" xfId="0" applyFont="1" applyBorder="1" applyAlignment="1">
      <alignment horizontal="center" vertical="top" wrapText="1"/>
    </xf>
    <xf numFmtId="0" fontId="47" fillId="0" borderId="58" xfId="0" applyFont="1" applyBorder="1" applyAlignment="1">
      <alignment horizontal="center" vertical="top" wrapText="1"/>
    </xf>
    <xf numFmtId="0" fontId="42" fillId="0" borderId="15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6" fillId="0" borderId="24" xfId="0" applyFont="1" applyBorder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6" fillId="0" borderId="25" xfId="0" applyFont="1" applyBorder="1" applyAlignment="1">
      <alignment vertical="top" wrapText="1"/>
    </xf>
    <xf numFmtId="0" fontId="15" fillId="0" borderId="18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58" fillId="0" borderId="15" xfId="0" applyFont="1" applyBorder="1" applyAlignment="1">
      <alignment vertical="top" wrapText="1"/>
    </xf>
    <xf numFmtId="0" fontId="44" fillId="0" borderId="59" xfId="0" applyFont="1" applyBorder="1" applyAlignment="1">
      <alignment horizontal="right" vertical="top"/>
    </xf>
    <xf numFmtId="0" fontId="0" fillId="0" borderId="57" xfId="0" applyBorder="1" applyAlignment="1">
      <alignment horizontal="right" vertical="top"/>
    </xf>
    <xf numFmtId="0" fontId="0" fillId="0" borderId="10" xfId="0" applyBorder="1" applyAlignment="1">
      <alignment horizontal="right" vertical="top"/>
    </xf>
    <xf numFmtId="0" fontId="58" fillId="0" borderId="55" xfId="0" applyFont="1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0" fontId="12" fillId="0" borderId="4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12" fillId="7" borderId="55" xfId="0" applyFont="1" applyFill="1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12" fillId="7" borderId="46" xfId="0" applyFont="1" applyFill="1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25" fillId="2" borderId="41" xfId="0" applyFont="1" applyFill="1" applyBorder="1" applyProtection="1">
      <protection locked="0"/>
    </xf>
    <xf numFmtId="0" fontId="25" fillId="2" borderId="15" xfId="0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/>
      <protection locked="0"/>
    </xf>
    <xf numFmtId="0" fontId="15" fillId="0" borderId="15" xfId="0" applyFont="1" applyBorder="1" applyAlignment="1">
      <alignment horizontal="left" wrapText="1"/>
    </xf>
    <xf numFmtId="0" fontId="15" fillId="0" borderId="1" xfId="0" applyFont="1" applyBorder="1" applyAlignment="1">
      <alignment horizontal="left" wrapText="1"/>
    </xf>
    <xf numFmtId="0" fontId="15" fillId="0" borderId="16" xfId="0" applyFont="1" applyBorder="1" applyAlignment="1">
      <alignment horizontal="left" wrapText="1"/>
    </xf>
    <xf numFmtId="0" fontId="11" fillId="0" borderId="16" xfId="0" applyFont="1" applyBorder="1"/>
    <xf numFmtId="0" fontId="25" fillId="0" borderId="23" xfId="0" applyFont="1" applyBorder="1" applyAlignment="1" applyProtection="1">
      <alignment horizontal="center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0" fontId="12" fillId="7" borderId="41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12" fillId="7" borderId="39" xfId="0" applyFont="1" applyFill="1" applyBorder="1" applyAlignment="1">
      <alignment horizontal="left" vertical="center"/>
    </xf>
    <xf numFmtId="0" fontId="25" fillId="2" borderId="22" xfId="0" applyFont="1" applyFill="1" applyBorder="1" applyAlignment="1" applyProtection="1">
      <alignment horizontal="left"/>
      <protection locked="0"/>
    </xf>
    <xf numFmtId="0" fontId="12" fillId="0" borderId="39" xfId="0" applyFont="1" applyBorder="1" applyAlignment="1">
      <alignment horizontal="left" vertical="center"/>
    </xf>
    <xf numFmtId="0" fontId="12" fillId="0" borderId="53" xfId="0" applyFont="1" applyBorder="1" applyAlignment="1">
      <alignment horizontal="left" vertical="center"/>
    </xf>
    <xf numFmtId="0" fontId="25" fillId="2" borderId="41" xfId="0" applyFont="1" applyFill="1" applyBorder="1" applyAlignment="1" applyProtection="1">
      <alignment horizontal="left" vertical="center"/>
      <protection locked="0"/>
    </xf>
    <xf numFmtId="0" fontId="25" fillId="2" borderId="22" xfId="0" applyFont="1" applyFill="1" applyBorder="1" applyAlignment="1" applyProtection="1">
      <alignment horizontal="left" vertical="center"/>
      <protection locked="0"/>
    </xf>
    <xf numFmtId="0" fontId="25" fillId="0" borderId="16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5" fillId="9" borderId="15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9" borderId="16" xfId="0" applyFont="1" applyFill="1" applyBorder="1" applyAlignment="1">
      <alignment horizontal="center" vertical="center"/>
    </xf>
    <xf numFmtId="0" fontId="12" fillId="10" borderId="63" xfId="0" applyFont="1" applyFill="1" applyBorder="1" applyAlignment="1">
      <alignment horizontal="center" vertical="center" wrapText="1"/>
    </xf>
    <xf numFmtId="0" fontId="25" fillId="10" borderId="0" xfId="0" applyFont="1" applyFill="1" applyAlignment="1">
      <alignment vertical="center" wrapText="1"/>
    </xf>
    <xf numFmtId="0" fontId="38" fillId="10" borderId="0" xfId="0" applyFont="1" applyFill="1" applyAlignment="1">
      <alignment horizontal="left" vertical="center" wrapText="1"/>
    </xf>
    <xf numFmtId="44" fontId="11" fillId="0" borderId="13" xfId="5" applyFont="1" applyFill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0" fontId="11" fillId="7" borderId="13" xfId="0" applyFont="1" applyFill="1" applyBorder="1" applyAlignment="1">
      <alignment vertical="center"/>
    </xf>
    <xf numFmtId="3" fontId="4" fillId="0" borderId="13" xfId="0" applyNumberFormat="1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25" fillId="0" borderId="23" xfId="0" applyFont="1" applyBorder="1" applyAlignment="1" applyProtection="1">
      <alignment horizontal="center" vertical="center"/>
      <protection locked="0"/>
    </xf>
    <xf numFmtId="0" fontId="11" fillId="4" borderId="21" xfId="0" applyFont="1" applyFill="1" applyBorder="1" applyAlignment="1" applyProtection="1">
      <alignment horizontal="left" vertical="center" wrapText="1"/>
      <protection locked="0"/>
    </xf>
    <xf numFmtId="0" fontId="11" fillId="4" borderId="22" xfId="0" applyFont="1" applyFill="1" applyBorder="1" applyAlignment="1" applyProtection="1">
      <alignment horizontal="left" vertical="center" wrapText="1"/>
      <protection locked="0"/>
    </xf>
    <xf numFmtId="0" fontId="11" fillId="4" borderId="29" xfId="0" applyFont="1" applyFill="1" applyBorder="1" applyAlignment="1" applyProtection="1">
      <alignment horizontal="left" vertical="center" wrapText="1"/>
      <protection locked="0"/>
    </xf>
    <xf numFmtId="0" fontId="54" fillId="0" borderId="1" xfId="0" applyFont="1" applyBorder="1" applyAlignment="1" applyProtection="1">
      <alignment horizontal="center" vertical="center" wrapText="1"/>
      <protection locked="0"/>
    </xf>
    <xf numFmtId="0" fontId="54" fillId="0" borderId="16" xfId="0" applyFont="1" applyBorder="1" applyAlignment="1" applyProtection="1">
      <alignment horizontal="center" vertical="center" wrapText="1"/>
      <protection locked="0"/>
    </xf>
    <xf numFmtId="0" fontId="41" fillId="0" borderId="60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172" fontId="25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1" xfId="0" quotePrefix="1" applyNumberFormat="1" applyFont="1" applyBorder="1" applyAlignment="1" applyProtection="1">
      <alignment horizontal="center" vertical="center"/>
      <protection locked="0"/>
    </xf>
    <xf numFmtId="49" fontId="25" fillId="0" borderId="1" xfId="0" applyNumberFormat="1" applyFont="1" applyBorder="1" applyAlignment="1" applyProtection="1">
      <alignment horizontal="center" vertical="center"/>
      <protection locked="0"/>
    </xf>
    <xf numFmtId="49" fontId="25" fillId="0" borderId="16" xfId="0" applyNumberFormat="1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" xfId="0" applyFont="1" applyBorder="1" applyAlignment="1" applyProtection="1">
      <alignment horizontal="center" vertical="center"/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15" fillId="9" borderId="41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16" xfId="0" applyFont="1" applyBorder="1"/>
    <xf numFmtId="0" fontId="11" fillId="0" borderId="21" xfId="0" applyFont="1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172" fontId="11" fillId="0" borderId="21" xfId="0" applyNumberFormat="1" applyFont="1" applyBorder="1" applyAlignment="1" applyProtection="1">
      <alignment horizontal="center" vertical="center"/>
      <protection locked="0"/>
    </xf>
    <xf numFmtId="172" fontId="0" fillId="0" borderId="22" xfId="0" applyNumberFormat="1" applyBorder="1" applyAlignment="1" applyProtection="1">
      <alignment vertical="center"/>
      <protection locked="0"/>
    </xf>
    <xf numFmtId="172" fontId="0" fillId="0" borderId="29" xfId="0" applyNumberFormat="1" applyBorder="1" applyAlignment="1" applyProtection="1">
      <alignment vertical="center"/>
      <protection locked="0"/>
    </xf>
    <xf numFmtId="171" fontId="11" fillId="0" borderId="21" xfId="0" applyNumberFormat="1" applyFont="1" applyBorder="1" applyAlignment="1" applyProtection="1">
      <alignment horizontal="center" vertical="center"/>
      <protection locked="0"/>
    </xf>
    <xf numFmtId="171" fontId="11" fillId="0" borderId="22" xfId="0" applyNumberFormat="1" applyFont="1" applyBorder="1" applyAlignment="1" applyProtection="1">
      <alignment horizontal="center" vertical="center"/>
      <protection locked="0"/>
    </xf>
    <xf numFmtId="171" fontId="0" fillId="0" borderId="29" xfId="0" applyNumberFormat="1" applyBorder="1" applyAlignment="1" applyProtection="1">
      <alignment horizontal="center" vertical="center"/>
      <protection locked="0"/>
    </xf>
    <xf numFmtId="0" fontId="25" fillId="0" borderId="21" xfId="0" applyFont="1" applyBorder="1" applyAlignment="1" applyProtection="1">
      <alignment horizontal="left" vertical="center" wrapText="1"/>
      <protection locked="0"/>
    </xf>
    <xf numFmtId="0" fontId="25" fillId="0" borderId="22" xfId="0" applyFont="1" applyBorder="1" applyAlignment="1" applyProtection="1">
      <alignment horizontal="left" vertical="center" wrapText="1"/>
      <protection locked="0"/>
    </xf>
    <xf numFmtId="0" fontId="51" fillId="0" borderId="22" xfId="0" applyFont="1" applyBorder="1" applyAlignment="1" applyProtection="1">
      <alignment vertical="center"/>
      <protection locked="0"/>
    </xf>
    <xf numFmtId="0" fontId="51" fillId="0" borderId="29" xfId="0" applyFont="1" applyBorder="1" applyAlignment="1" applyProtection="1">
      <alignment vertical="center"/>
      <protection locked="0"/>
    </xf>
    <xf numFmtId="0" fontId="25" fillId="0" borderId="21" xfId="0" applyFont="1" applyBorder="1" applyAlignment="1" applyProtection="1">
      <alignment horizontal="center" vertical="center" wrapText="1"/>
      <protection locked="0"/>
    </xf>
    <xf numFmtId="0" fontId="25" fillId="0" borderId="22" xfId="0" applyFont="1" applyBorder="1" applyAlignment="1" applyProtection="1">
      <alignment horizontal="center" vertical="center" wrapText="1"/>
      <protection locked="0"/>
    </xf>
    <xf numFmtId="0" fontId="51" fillId="0" borderId="22" xfId="0" applyFont="1" applyBorder="1" applyAlignment="1" applyProtection="1">
      <alignment horizontal="center" vertical="center"/>
      <protection locked="0"/>
    </xf>
    <xf numFmtId="0" fontId="51" fillId="0" borderId="29" xfId="0" applyFont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16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Protection="1">
      <protection locked="0"/>
    </xf>
    <xf numFmtId="0" fontId="25" fillId="0" borderId="16" xfId="0" applyFont="1" applyBorder="1" applyProtection="1">
      <protection locked="0"/>
    </xf>
    <xf numFmtId="0" fontId="25" fillId="0" borderId="41" xfId="0" applyFont="1" applyBorder="1" applyAlignment="1" applyProtection="1">
      <alignment horizontal="center" vertical="center" wrapText="1"/>
      <protection locked="0"/>
    </xf>
    <xf numFmtId="0" fontId="51" fillId="0" borderId="22" xfId="0" applyFont="1" applyBorder="1" applyAlignment="1" applyProtection="1">
      <alignment horizontal="center" vertical="center" wrapText="1"/>
      <protection locked="0"/>
    </xf>
    <xf numFmtId="0" fontId="51" fillId="0" borderId="29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12" fillId="7" borderId="34" xfId="0" applyFont="1" applyFill="1" applyBorder="1" applyAlignment="1">
      <alignment horizontal="left" vertical="center" wrapText="1"/>
    </xf>
    <xf numFmtId="0" fontId="12" fillId="7" borderId="35" xfId="0" applyFont="1" applyFill="1" applyBorder="1" applyAlignment="1">
      <alignment horizontal="left" vertical="center" wrapText="1"/>
    </xf>
    <xf numFmtId="0" fontId="12" fillId="7" borderId="21" xfId="0" applyFont="1" applyFill="1" applyBorder="1" applyAlignment="1">
      <alignment horizontal="left" vertical="center" wrapText="1"/>
    </xf>
    <xf numFmtId="0" fontId="12" fillId="7" borderId="23" xfId="0" applyFont="1" applyFill="1" applyBorder="1" applyAlignment="1">
      <alignment horizontal="left" vertical="center" wrapText="1"/>
    </xf>
    <xf numFmtId="168" fontId="25" fillId="0" borderId="21" xfId="0" applyNumberFormat="1" applyFont="1" applyBorder="1" applyAlignment="1" applyProtection="1">
      <alignment horizontal="center" vertical="center" wrapText="1"/>
      <protection locked="0"/>
    </xf>
    <xf numFmtId="168" fontId="25" fillId="0" borderId="29" xfId="0" applyNumberFormat="1" applyFont="1" applyBorder="1" applyAlignment="1" applyProtection="1">
      <alignment horizontal="center" vertical="center" wrapText="1"/>
      <protection locked="0"/>
    </xf>
    <xf numFmtId="168" fontId="25" fillId="0" borderId="22" xfId="0" applyNumberFormat="1" applyFont="1" applyBorder="1" applyAlignment="1" applyProtection="1">
      <alignment horizontal="center" vertical="center" wrapText="1"/>
      <protection locked="0"/>
    </xf>
    <xf numFmtId="168" fontId="25" fillId="0" borderId="23" xfId="0" applyNumberFormat="1" applyFont="1" applyBorder="1" applyAlignment="1" applyProtection="1">
      <alignment horizontal="center" vertical="center" wrapText="1"/>
      <protection locked="0"/>
    </xf>
    <xf numFmtId="0" fontId="25" fillId="4" borderId="30" xfId="0" applyFont="1" applyFill="1" applyBorder="1" applyAlignment="1">
      <alignment horizontal="center" vertical="center" wrapText="1"/>
    </xf>
    <xf numFmtId="0" fontId="25" fillId="4" borderId="31" xfId="0" applyFont="1" applyFill="1" applyBorder="1" applyAlignment="1">
      <alignment horizontal="center" vertical="center" wrapText="1"/>
    </xf>
    <xf numFmtId="0" fontId="25" fillId="4" borderId="32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1" fillId="0" borderId="36" xfId="0" applyFont="1" applyBorder="1" applyAlignment="1" applyProtection="1">
      <alignment horizontal="center" vertical="center"/>
      <protection locked="0"/>
    </xf>
    <xf numFmtId="0" fontId="25" fillId="0" borderId="36" xfId="0" applyFont="1" applyBorder="1" applyAlignment="1" applyProtection="1">
      <alignment horizontal="center" vertical="center" wrapText="1"/>
      <protection locked="0"/>
    </xf>
    <xf numFmtId="0" fontId="25" fillId="0" borderId="37" xfId="0" applyFont="1" applyBorder="1" applyAlignment="1" applyProtection="1">
      <alignment horizontal="center" vertical="center" wrapText="1"/>
      <protection locked="0"/>
    </xf>
    <xf numFmtId="49" fontId="11" fillId="0" borderId="21" xfId="0" quotePrefix="1" applyNumberFormat="1" applyFont="1" applyBorder="1" applyAlignment="1" applyProtection="1">
      <alignment horizontal="center" vertical="center"/>
      <protection locked="0"/>
    </xf>
    <xf numFmtId="49" fontId="11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center" wrapText="1"/>
    </xf>
    <xf numFmtId="0" fontId="11" fillId="0" borderId="23" xfId="0" applyFont="1" applyBorder="1" applyAlignment="1" applyProtection="1">
      <alignment horizontal="center" vertical="center"/>
      <protection locked="0"/>
    </xf>
    <xf numFmtId="0" fontId="12" fillId="7" borderId="52" xfId="0" applyFont="1" applyFill="1" applyBorder="1" applyAlignment="1">
      <alignment horizontal="center" vertical="center" wrapText="1"/>
    </xf>
    <xf numFmtId="0" fontId="12" fillId="7" borderId="39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left" wrapText="1"/>
      <protection locked="0"/>
    </xf>
    <xf numFmtId="0" fontId="0" fillId="0" borderId="31" xfId="0" applyBorder="1" applyAlignment="1" applyProtection="1">
      <alignment horizontal="left" wrapText="1"/>
      <protection locked="0"/>
    </xf>
    <xf numFmtId="0" fontId="0" fillId="0" borderId="32" xfId="0" applyBorder="1" applyAlignment="1" applyProtection="1">
      <alignment horizontal="left" wrapText="1"/>
      <protection locked="0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5" fillId="0" borderId="45" xfId="0" applyFont="1" applyBorder="1" applyAlignment="1">
      <alignment horizontal="left"/>
    </xf>
    <xf numFmtId="0" fontId="11" fillId="8" borderId="1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25" fillId="0" borderId="15" xfId="0" applyFont="1" applyBorder="1" applyAlignment="1" applyProtection="1">
      <alignment horizontal="center" wrapText="1"/>
      <protection locked="0"/>
    </xf>
    <xf numFmtId="0" fontId="25" fillId="0" borderId="16" xfId="0" applyFont="1" applyBorder="1" applyAlignment="1" applyProtection="1">
      <alignment horizontal="center" wrapText="1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23" xfId="0" applyFont="1" applyBorder="1" applyAlignment="1" applyProtection="1">
      <alignment horizontal="left" vertical="center" wrapText="1"/>
      <protection locked="0"/>
    </xf>
    <xf numFmtId="0" fontId="25" fillId="0" borderId="49" xfId="0" applyFont="1" applyBorder="1" applyAlignment="1">
      <alignment horizontal="center" wrapText="1"/>
    </xf>
    <xf numFmtId="0" fontId="25" fillId="0" borderId="50" xfId="0" applyFont="1" applyBorder="1" applyAlignment="1">
      <alignment horizontal="center" wrapText="1"/>
    </xf>
    <xf numFmtId="0" fontId="25" fillId="0" borderId="51" xfId="0" applyFont="1" applyBorder="1" applyAlignment="1">
      <alignment horizontal="center" wrapText="1"/>
    </xf>
    <xf numFmtId="0" fontId="15" fillId="0" borderId="42" xfId="0" applyFont="1" applyBorder="1" applyAlignment="1">
      <alignment horizontal="left"/>
    </xf>
    <xf numFmtId="0" fontId="11" fillId="0" borderId="33" xfId="0" applyFont="1" applyBorder="1"/>
    <xf numFmtId="0" fontId="11" fillId="0" borderId="38" xfId="0" applyFont="1" applyBorder="1"/>
    <xf numFmtId="0" fontId="25" fillId="0" borderId="29" xfId="0" applyFont="1" applyBorder="1" applyAlignment="1" applyProtection="1">
      <alignment horizontal="center" wrapText="1"/>
      <protection locked="0"/>
    </xf>
    <xf numFmtId="0" fontId="12" fillId="7" borderId="21" xfId="0" applyFont="1" applyFill="1" applyBorder="1" applyAlignment="1">
      <alignment horizontal="left" wrapText="1"/>
    </xf>
    <xf numFmtId="0" fontId="12" fillId="7" borderId="23" xfId="0" applyFont="1" applyFill="1" applyBorder="1" applyAlignment="1">
      <alignment horizontal="left" wrapText="1"/>
    </xf>
    <xf numFmtId="0" fontId="12" fillId="0" borderId="15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12" fillId="0" borderId="41" xfId="0" applyFont="1" applyBorder="1" applyAlignment="1" applyProtection="1">
      <alignment horizontal="left" vertical="top" wrapText="1"/>
      <protection locked="0"/>
    </xf>
    <xf numFmtId="0" fontId="47" fillId="0" borderId="22" xfId="0" applyFont="1" applyBorder="1" applyAlignment="1" applyProtection="1">
      <alignment horizontal="left" vertical="top" wrapText="1"/>
      <protection locked="0"/>
    </xf>
    <xf numFmtId="0" fontId="47" fillId="0" borderId="29" xfId="0" applyFont="1" applyBorder="1" applyAlignment="1" applyProtection="1">
      <alignment horizontal="left" vertical="top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5" fillId="2" borderId="12" xfId="0" applyFont="1" applyFill="1" applyBorder="1" applyAlignment="1">
      <alignment horizontal="left"/>
    </xf>
    <xf numFmtId="0" fontId="15" fillId="2" borderId="13" xfId="0" applyFont="1" applyFill="1" applyBorder="1" applyAlignment="1">
      <alignment horizontal="left"/>
    </xf>
    <xf numFmtId="0" fontId="15" fillId="2" borderId="14" xfId="0" applyFont="1" applyFill="1" applyBorder="1" applyAlignment="1">
      <alignment horizontal="left"/>
    </xf>
    <xf numFmtId="0" fontId="3" fillId="0" borderId="22" xfId="0" applyFont="1" applyBorder="1" applyAlignment="1" applyProtection="1">
      <alignment horizontal="left" vertical="center"/>
      <protection locked="0"/>
    </xf>
    <xf numFmtId="0" fontId="58" fillId="0" borderId="59" xfId="0" applyFont="1" applyBorder="1" applyAlignment="1">
      <alignment horizontal="justify" vertical="top" wrapText="1"/>
    </xf>
    <xf numFmtId="0" fontId="0" fillId="0" borderId="57" xfId="0" applyBorder="1" applyAlignment="1">
      <alignment horizontal="justify" vertical="top" wrapText="1"/>
    </xf>
    <xf numFmtId="0" fontId="0" fillId="0" borderId="58" xfId="0" applyBorder="1" applyAlignment="1">
      <alignment horizontal="justify" vertical="top" wrapText="1"/>
    </xf>
    <xf numFmtId="0" fontId="0" fillId="6" borderId="0" xfId="0" applyFill="1" applyAlignment="1">
      <alignment horizont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 vertical="center"/>
    </xf>
  </cellXfs>
  <cellStyles count="6">
    <cellStyle name="Hiperłącze" xfId="4" builtinId="8"/>
    <cellStyle name="Normal 2" xfId="1" xr:uid="{00000000-0005-0000-0000-000001000000}"/>
    <cellStyle name="Normal 3" xfId="2" xr:uid="{00000000-0005-0000-0000-000002000000}"/>
    <cellStyle name="Normalny" xfId="0" builtinId="0"/>
    <cellStyle name="Normalny 2" xfId="3" xr:uid="{00000000-0005-0000-0000-000004000000}"/>
    <cellStyle name="Walutowy" xfId="5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firstButton="1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Radio" firstButton="1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firstButton="1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firstButton="1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firstButton="1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7.emf"/><Relationship Id="rId18" Type="http://schemas.openxmlformats.org/officeDocument/2006/relationships/image" Target="../media/image2.emf"/><Relationship Id="rId3" Type="http://schemas.openxmlformats.org/officeDocument/2006/relationships/image" Target="../media/image17.emf"/><Relationship Id="rId7" Type="http://schemas.openxmlformats.org/officeDocument/2006/relationships/image" Target="../media/image13.emf"/><Relationship Id="rId12" Type="http://schemas.openxmlformats.org/officeDocument/2006/relationships/image" Target="../media/image8.emf"/><Relationship Id="rId17" Type="http://schemas.openxmlformats.org/officeDocument/2006/relationships/image" Target="../media/image3.emf"/><Relationship Id="rId2" Type="http://schemas.openxmlformats.org/officeDocument/2006/relationships/image" Target="../media/image18.emf"/><Relationship Id="rId16" Type="http://schemas.openxmlformats.org/officeDocument/2006/relationships/image" Target="../media/image4.emf"/><Relationship Id="rId1" Type="http://schemas.openxmlformats.org/officeDocument/2006/relationships/image" Target="../media/image19.emf"/><Relationship Id="rId6" Type="http://schemas.openxmlformats.org/officeDocument/2006/relationships/image" Target="../media/image14.emf"/><Relationship Id="rId11" Type="http://schemas.openxmlformats.org/officeDocument/2006/relationships/image" Target="../media/image9.emf"/><Relationship Id="rId5" Type="http://schemas.openxmlformats.org/officeDocument/2006/relationships/image" Target="../media/image15.emf"/><Relationship Id="rId15" Type="http://schemas.openxmlformats.org/officeDocument/2006/relationships/image" Target="../media/image5.emf"/><Relationship Id="rId10" Type="http://schemas.openxmlformats.org/officeDocument/2006/relationships/image" Target="../media/image10.emf"/><Relationship Id="rId19" Type="http://schemas.openxmlformats.org/officeDocument/2006/relationships/image" Target="../media/image1.emf"/><Relationship Id="rId4" Type="http://schemas.openxmlformats.org/officeDocument/2006/relationships/image" Target="../media/image16.emf"/><Relationship Id="rId9" Type="http://schemas.openxmlformats.org/officeDocument/2006/relationships/image" Target="../media/image11.emf"/><Relationship Id="rId14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tif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3</xdr:row>
          <xdr:rowOff>12700</xdr:rowOff>
        </xdr:from>
        <xdr:to>
          <xdr:col>8</xdr:col>
          <xdr:colOff>1003300</xdr:colOff>
          <xdr:row>4</xdr:row>
          <xdr:rowOff>127000</xdr:rowOff>
        </xdr:to>
        <xdr:sp macro="" textlink="">
          <xdr:nvSpPr>
            <xdr:cNvPr id="1596" name="priorytety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647700</xdr:colOff>
          <xdr:row>1</xdr:row>
          <xdr:rowOff>1079500</xdr:rowOff>
        </xdr:to>
        <xdr:sp macro="" textlink="">
          <xdr:nvSpPr>
            <xdr:cNvPr id="1597" name="programy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736600</xdr:colOff>
          <xdr:row>40</xdr:row>
          <xdr:rowOff>127000</xdr:rowOff>
        </xdr:from>
        <xdr:to>
          <xdr:col>4</xdr:col>
          <xdr:colOff>1041400</xdr:colOff>
          <xdr:row>40</xdr:row>
          <xdr:rowOff>438150</xdr:rowOff>
        </xdr:to>
        <xdr:sp macro="" textlink="">
          <xdr:nvSpPr>
            <xdr:cNvPr id="1601" name="miejscowoscWies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Wieś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40</xdr:row>
          <xdr:rowOff>127000</xdr:rowOff>
        </xdr:from>
        <xdr:to>
          <xdr:col>7</xdr:col>
          <xdr:colOff>95250</xdr:colOff>
          <xdr:row>40</xdr:row>
          <xdr:rowOff>438150</xdr:rowOff>
        </xdr:to>
        <xdr:sp macro="" textlink="">
          <xdr:nvSpPr>
            <xdr:cNvPr id="1602" name="miejscowoscDo25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Miejscowość do 25 tys. mieszkańców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793750</xdr:colOff>
          <xdr:row>40</xdr:row>
          <xdr:rowOff>152400</xdr:rowOff>
        </xdr:from>
        <xdr:to>
          <xdr:col>9</xdr:col>
          <xdr:colOff>1447800</xdr:colOff>
          <xdr:row>40</xdr:row>
          <xdr:rowOff>469900</xdr:rowOff>
        </xdr:to>
        <xdr:sp macro="" textlink="">
          <xdr:nvSpPr>
            <xdr:cNvPr id="1603" name="miejscowoscPowyzej25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Miejscowość powyżej 25 tys. mieszkańców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2413000</xdr:colOff>
          <xdr:row>3</xdr:row>
          <xdr:rowOff>190500</xdr:rowOff>
        </xdr:from>
        <xdr:to>
          <xdr:col>5</xdr:col>
          <xdr:colOff>228600</xdr:colOff>
          <xdr:row>3</xdr:row>
          <xdr:rowOff>527050</xdr:rowOff>
        </xdr:to>
        <xdr:sp macro="" textlink="">
          <xdr:nvSpPr>
            <xdr:cNvPr id="1639" name="ComboBox1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2400300</xdr:colOff>
          <xdr:row>4</xdr:row>
          <xdr:rowOff>76200</xdr:rowOff>
        </xdr:from>
        <xdr:to>
          <xdr:col>5</xdr:col>
          <xdr:colOff>209550</xdr:colOff>
          <xdr:row>5</xdr:row>
          <xdr:rowOff>12700</xdr:rowOff>
        </xdr:to>
        <xdr:sp macro="" textlink="">
          <xdr:nvSpPr>
            <xdr:cNvPr id="1663" name="ComboBox2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40</xdr:row>
          <xdr:rowOff>50800</xdr:rowOff>
        </xdr:from>
        <xdr:to>
          <xdr:col>9</xdr:col>
          <xdr:colOff>1809750</xdr:colOff>
          <xdr:row>40</xdr:row>
          <xdr:rowOff>552450</xdr:rowOff>
        </xdr:to>
        <xdr:sp macro="" textlink="">
          <xdr:nvSpPr>
            <xdr:cNvPr id="1665" name="Group Box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3409950</xdr:colOff>
          <xdr:row>46</xdr:row>
          <xdr:rowOff>0</xdr:rowOff>
        </xdr:from>
        <xdr:to>
          <xdr:col>9</xdr:col>
          <xdr:colOff>1809750</xdr:colOff>
          <xdr:row>46</xdr:row>
          <xdr:rowOff>374650</xdr:rowOff>
        </xdr:to>
        <xdr:sp macro="" textlink="">
          <xdr:nvSpPr>
            <xdr:cNvPr id="1666" name="Group Box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</xdr:colOff>
          <xdr:row>49</xdr:row>
          <xdr:rowOff>0</xdr:rowOff>
        </xdr:from>
        <xdr:to>
          <xdr:col>9</xdr:col>
          <xdr:colOff>1809750</xdr:colOff>
          <xdr:row>50</xdr:row>
          <xdr:rowOff>31750</xdr:rowOff>
        </xdr:to>
        <xdr:sp macro="" textlink="">
          <xdr:nvSpPr>
            <xdr:cNvPr id="1667" name="Group Box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</xdr:colOff>
          <xdr:row>49</xdr:row>
          <xdr:rowOff>0</xdr:rowOff>
        </xdr:from>
        <xdr:to>
          <xdr:col>9</xdr:col>
          <xdr:colOff>1809750</xdr:colOff>
          <xdr:row>50</xdr:row>
          <xdr:rowOff>31750</xdr:rowOff>
        </xdr:to>
        <xdr:sp macro="" textlink="">
          <xdr:nvSpPr>
            <xdr:cNvPr id="1668" name="Group Box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54</xdr:row>
          <xdr:rowOff>50800</xdr:rowOff>
        </xdr:from>
        <xdr:to>
          <xdr:col>5</xdr:col>
          <xdr:colOff>838200</xdr:colOff>
          <xdr:row>55</xdr:row>
          <xdr:rowOff>76200</xdr:rowOff>
        </xdr:to>
        <xdr:sp macro="" textlink="">
          <xdr:nvSpPr>
            <xdr:cNvPr id="1671" name="Group Box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1162050</xdr:colOff>
          <xdr:row>49</xdr:row>
          <xdr:rowOff>0</xdr:rowOff>
        </xdr:from>
        <xdr:to>
          <xdr:col>9</xdr:col>
          <xdr:colOff>1809750</xdr:colOff>
          <xdr:row>49</xdr:row>
          <xdr:rowOff>412750</xdr:rowOff>
        </xdr:to>
        <xdr:sp macro="" textlink="">
          <xdr:nvSpPr>
            <xdr:cNvPr id="1672" name="Group Box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1155700</xdr:colOff>
          <xdr:row>49</xdr:row>
          <xdr:rowOff>0</xdr:rowOff>
        </xdr:from>
        <xdr:to>
          <xdr:col>9</xdr:col>
          <xdr:colOff>1809750</xdr:colOff>
          <xdr:row>49</xdr:row>
          <xdr:rowOff>412750</xdr:rowOff>
        </xdr:to>
        <xdr:sp macro="" textlink="">
          <xdr:nvSpPr>
            <xdr:cNvPr id="1673" name="Group Box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812800</xdr:colOff>
          <xdr:row>101</xdr:row>
          <xdr:rowOff>114300</xdr:rowOff>
        </xdr:from>
        <xdr:to>
          <xdr:col>2</xdr:col>
          <xdr:colOff>2089150</xdr:colOff>
          <xdr:row>101</xdr:row>
          <xdr:rowOff>381000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Dodaj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1136650</xdr:colOff>
          <xdr:row>19</xdr:row>
          <xdr:rowOff>133350</xdr:rowOff>
        </xdr:from>
        <xdr:to>
          <xdr:col>6</xdr:col>
          <xdr:colOff>203200</xdr:colOff>
          <xdr:row>19</xdr:row>
          <xdr:rowOff>393700</xdr:rowOff>
        </xdr:to>
        <xdr:sp macro="" textlink="">
          <xdr:nvSpPr>
            <xdr:cNvPr id="1675" name="dzialalnoscIndywidualna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działalność indywidualna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1155700</xdr:colOff>
          <xdr:row>19</xdr:row>
          <xdr:rowOff>88900</xdr:rowOff>
        </xdr:from>
        <xdr:to>
          <xdr:col>7</xdr:col>
          <xdr:colOff>1174750</xdr:colOff>
          <xdr:row>19</xdr:row>
          <xdr:rowOff>381000</xdr:rowOff>
        </xdr:to>
        <xdr:sp macro="" textlink="">
          <xdr:nvSpPr>
            <xdr:cNvPr id="1676" name="spokaCywilna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spółka cywilna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819150</xdr:colOff>
          <xdr:row>19</xdr:row>
          <xdr:rowOff>50800</xdr:rowOff>
        </xdr:from>
        <xdr:to>
          <xdr:col>9</xdr:col>
          <xdr:colOff>1447800</xdr:colOff>
          <xdr:row>19</xdr:row>
          <xdr:rowOff>342900</xdr:rowOff>
        </xdr:to>
        <xdr:sp macro="" textlink="">
          <xdr:nvSpPr>
            <xdr:cNvPr id="1677" name="spolkaZoo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spółka z o.o, jawna, akcyjna i inne.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165100</xdr:colOff>
          <xdr:row>25</xdr:row>
          <xdr:rowOff>114300</xdr:rowOff>
        </xdr:from>
        <xdr:to>
          <xdr:col>5</xdr:col>
          <xdr:colOff>0</xdr:colOff>
          <xdr:row>25</xdr:row>
          <xdr:rowOff>412750</xdr:rowOff>
        </xdr:to>
        <xdr:sp macro="" textlink="">
          <xdr:nvSpPr>
            <xdr:cNvPr id="1683" name="typSamodzielne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samodzielne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25</xdr:row>
          <xdr:rowOff>114300</xdr:rowOff>
        </xdr:from>
        <xdr:to>
          <xdr:col>7</xdr:col>
          <xdr:colOff>628650</xdr:colOff>
          <xdr:row>25</xdr:row>
          <xdr:rowOff>412750</xdr:rowOff>
        </xdr:to>
        <xdr:sp macro="" textlink="">
          <xdr:nvSpPr>
            <xdr:cNvPr id="1684" name="typPartnerskie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partnerskie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25</xdr:row>
          <xdr:rowOff>95250</xdr:rowOff>
        </xdr:from>
        <xdr:to>
          <xdr:col>9</xdr:col>
          <xdr:colOff>1162050</xdr:colOff>
          <xdr:row>25</xdr:row>
          <xdr:rowOff>393700</xdr:rowOff>
        </xdr:to>
        <xdr:sp macro="" textlink="">
          <xdr:nvSpPr>
            <xdr:cNvPr id="1685" name="typPowiazane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powiązane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</xdr:colOff>
          <xdr:row>19</xdr:row>
          <xdr:rowOff>50800</xdr:rowOff>
        </xdr:from>
        <xdr:to>
          <xdr:col>9</xdr:col>
          <xdr:colOff>1809750</xdr:colOff>
          <xdr:row>20</xdr:row>
          <xdr:rowOff>127000</xdr:rowOff>
        </xdr:to>
        <xdr:sp macro="" textlink="">
          <xdr:nvSpPr>
            <xdr:cNvPr id="1689" name="Group Box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0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</xdr:colOff>
          <xdr:row>20</xdr:row>
          <xdr:rowOff>50800</xdr:rowOff>
        </xdr:from>
        <xdr:to>
          <xdr:col>9</xdr:col>
          <xdr:colOff>1809750</xdr:colOff>
          <xdr:row>21</xdr:row>
          <xdr:rowOff>95250</xdr:rowOff>
        </xdr:to>
        <xdr:sp macro="" textlink="">
          <xdr:nvSpPr>
            <xdr:cNvPr id="1690" name="Group Box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0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1162050</xdr:colOff>
          <xdr:row>25</xdr:row>
          <xdr:rowOff>38100</xdr:rowOff>
        </xdr:from>
        <xdr:to>
          <xdr:col>9</xdr:col>
          <xdr:colOff>1809750</xdr:colOff>
          <xdr:row>25</xdr:row>
          <xdr:rowOff>457200</xdr:rowOff>
        </xdr:to>
        <xdr:sp macro="" textlink="">
          <xdr:nvSpPr>
            <xdr:cNvPr id="1691" name="Group Box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0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1155700</xdr:colOff>
          <xdr:row>26</xdr:row>
          <xdr:rowOff>38100</xdr:rowOff>
        </xdr:from>
        <xdr:to>
          <xdr:col>9</xdr:col>
          <xdr:colOff>1809750</xdr:colOff>
          <xdr:row>26</xdr:row>
          <xdr:rowOff>457200</xdr:rowOff>
        </xdr:to>
        <xdr:sp macro="" textlink="">
          <xdr:nvSpPr>
            <xdr:cNvPr id="1692" name="Group Box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0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220578</xdr:colOff>
      <xdr:row>1</xdr:row>
      <xdr:rowOff>50132</xdr:rowOff>
    </xdr:from>
    <xdr:to>
      <xdr:col>9</xdr:col>
      <xdr:colOff>1112921</xdr:colOff>
      <xdr:row>1</xdr:row>
      <xdr:rowOff>1367486</xdr:rowOff>
    </xdr:to>
    <xdr:pic>
      <xdr:nvPicPr>
        <xdr:cNvPr id="2" name="Obraz 1" descr="C:\Users\m.mondzelewska.FDPA\AppData\Local\Microsoft\Windows\INetCache\Content.Outlook\QLHNG0VC\Obraz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473" y="280737"/>
          <a:ext cx="2055395" cy="1317354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101</xdr:row>
          <xdr:rowOff>95250</xdr:rowOff>
        </xdr:from>
        <xdr:to>
          <xdr:col>7</xdr:col>
          <xdr:colOff>1079500</xdr:colOff>
          <xdr:row>101</xdr:row>
          <xdr:rowOff>361950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0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Usuń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831850</xdr:colOff>
          <xdr:row>105</xdr:row>
          <xdr:rowOff>76200</xdr:rowOff>
        </xdr:from>
        <xdr:to>
          <xdr:col>2</xdr:col>
          <xdr:colOff>2114550</xdr:colOff>
          <xdr:row>105</xdr:row>
          <xdr:rowOff>374650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0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Dodaj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105</xdr:row>
          <xdr:rowOff>127000</xdr:rowOff>
        </xdr:from>
        <xdr:to>
          <xdr:col>7</xdr:col>
          <xdr:colOff>1162050</xdr:colOff>
          <xdr:row>105</xdr:row>
          <xdr:rowOff>361950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0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Usuń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762000</xdr:colOff>
          <xdr:row>109</xdr:row>
          <xdr:rowOff>76200</xdr:rowOff>
        </xdr:from>
        <xdr:to>
          <xdr:col>2</xdr:col>
          <xdr:colOff>2038350</xdr:colOff>
          <xdr:row>109</xdr:row>
          <xdr:rowOff>336550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0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Dodaj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1295400</xdr:colOff>
          <xdr:row>109</xdr:row>
          <xdr:rowOff>95250</xdr:rowOff>
        </xdr:from>
        <xdr:to>
          <xdr:col>7</xdr:col>
          <xdr:colOff>1181100</xdr:colOff>
          <xdr:row>109</xdr:row>
          <xdr:rowOff>355600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0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Usuń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685800</xdr:colOff>
          <xdr:row>113</xdr:row>
          <xdr:rowOff>95250</xdr:rowOff>
        </xdr:from>
        <xdr:to>
          <xdr:col>2</xdr:col>
          <xdr:colOff>2000250</xdr:colOff>
          <xdr:row>113</xdr:row>
          <xdr:rowOff>361950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0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Dodaj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113</xdr:row>
          <xdr:rowOff>95250</xdr:rowOff>
        </xdr:from>
        <xdr:to>
          <xdr:col>7</xdr:col>
          <xdr:colOff>1174750</xdr:colOff>
          <xdr:row>113</xdr:row>
          <xdr:rowOff>361950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0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Usuń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679450</xdr:colOff>
          <xdr:row>117</xdr:row>
          <xdr:rowOff>76200</xdr:rowOff>
        </xdr:from>
        <xdr:to>
          <xdr:col>2</xdr:col>
          <xdr:colOff>1943100</xdr:colOff>
          <xdr:row>117</xdr:row>
          <xdr:rowOff>342900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0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Dodaj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117</xdr:row>
          <xdr:rowOff>88900</xdr:rowOff>
        </xdr:from>
        <xdr:to>
          <xdr:col>7</xdr:col>
          <xdr:colOff>1200150</xdr:colOff>
          <xdr:row>117</xdr:row>
          <xdr:rowOff>355600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0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Usuń wiersz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1193800</xdr:colOff>
          <xdr:row>20</xdr:row>
          <xdr:rowOff>88900</xdr:rowOff>
        </xdr:from>
        <xdr:to>
          <xdr:col>6</xdr:col>
          <xdr:colOff>76200</xdr:colOff>
          <xdr:row>20</xdr:row>
          <xdr:rowOff>361950</xdr:rowOff>
        </xdr:to>
        <xdr:sp macro="" textlink="">
          <xdr:nvSpPr>
            <xdr:cNvPr id="1737" name="Option Button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ryczałt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20</xdr:row>
          <xdr:rowOff>69850</xdr:rowOff>
        </xdr:from>
        <xdr:to>
          <xdr:col>7</xdr:col>
          <xdr:colOff>393700</xdr:colOff>
          <xdr:row>20</xdr:row>
          <xdr:rowOff>374650</xdr:rowOff>
        </xdr:to>
        <xdr:sp macro="" textlink="">
          <xdr:nvSpPr>
            <xdr:cNvPr id="1738" name="Option Button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0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karta podatkowa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508000</xdr:colOff>
          <xdr:row>20</xdr:row>
          <xdr:rowOff>57150</xdr:rowOff>
        </xdr:from>
        <xdr:to>
          <xdr:col>8</xdr:col>
          <xdr:colOff>641350</xdr:colOff>
          <xdr:row>20</xdr:row>
          <xdr:rowOff>374650</xdr:rowOff>
        </xdr:to>
        <xdr:sp macro="" textlink="">
          <xdr:nvSpPr>
            <xdr:cNvPr id="1739" name="Option Button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księga przychodów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869950</xdr:colOff>
          <xdr:row>20</xdr:row>
          <xdr:rowOff>76200</xdr:rowOff>
        </xdr:from>
        <xdr:to>
          <xdr:col>9</xdr:col>
          <xdr:colOff>1085850</xdr:colOff>
          <xdr:row>20</xdr:row>
          <xdr:rowOff>393700</xdr:rowOff>
        </xdr:to>
        <xdr:sp macro="" textlink="">
          <xdr:nvSpPr>
            <xdr:cNvPr id="1740" name="Option Button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księgi rachunkowe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127000</xdr:colOff>
          <xdr:row>26</xdr:row>
          <xdr:rowOff>114300</xdr:rowOff>
        </xdr:from>
        <xdr:to>
          <xdr:col>6</xdr:col>
          <xdr:colOff>355600</xdr:colOff>
          <xdr:row>26</xdr:row>
          <xdr:rowOff>393700</xdr:rowOff>
        </xdr:to>
        <xdr:sp macro="" textlink="">
          <xdr:nvSpPr>
            <xdr:cNvPr id="1745" name="Option Button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0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mikro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565150</xdr:colOff>
          <xdr:row>26</xdr:row>
          <xdr:rowOff>76200</xdr:rowOff>
        </xdr:from>
        <xdr:to>
          <xdr:col>7</xdr:col>
          <xdr:colOff>647700</xdr:colOff>
          <xdr:row>26</xdr:row>
          <xdr:rowOff>412750</xdr:rowOff>
        </xdr:to>
        <xdr:sp macro="" textlink="">
          <xdr:nvSpPr>
            <xdr:cNvPr id="1746" name="Option Button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0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mały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222250</xdr:colOff>
          <xdr:row>26</xdr:row>
          <xdr:rowOff>152400</xdr:rowOff>
        </xdr:from>
        <xdr:to>
          <xdr:col>8</xdr:col>
          <xdr:colOff>38100</xdr:colOff>
          <xdr:row>26</xdr:row>
          <xdr:rowOff>374650</xdr:rowOff>
        </xdr:to>
        <xdr:sp macro="" textlink="">
          <xdr:nvSpPr>
            <xdr:cNvPr id="1747" name="Option Button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0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średni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54</xdr:row>
          <xdr:rowOff>127000</xdr:rowOff>
        </xdr:from>
        <xdr:to>
          <xdr:col>4</xdr:col>
          <xdr:colOff>228600</xdr:colOff>
          <xdr:row>54</xdr:row>
          <xdr:rowOff>342900</xdr:rowOff>
        </xdr:to>
        <xdr:sp macro="" textlink="">
          <xdr:nvSpPr>
            <xdr:cNvPr id="1750" name="Option Button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0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gotówka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54</xdr:row>
          <xdr:rowOff>69850</xdr:rowOff>
        </xdr:from>
        <xdr:to>
          <xdr:col>5</xdr:col>
          <xdr:colOff>603250</xdr:colOff>
          <xdr:row>54</xdr:row>
          <xdr:rowOff>393700</xdr:rowOff>
        </xdr:to>
        <xdr:sp macro="" textlink="">
          <xdr:nvSpPr>
            <xdr:cNvPr id="1751" name="Option Button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0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inna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1231900</xdr:colOff>
          <xdr:row>3</xdr:row>
          <xdr:rowOff>222250</xdr:rowOff>
        </xdr:from>
        <xdr:to>
          <xdr:col>8</xdr:col>
          <xdr:colOff>114300</xdr:colOff>
          <xdr:row>3</xdr:row>
          <xdr:rowOff>533400</xdr:rowOff>
        </xdr:to>
        <xdr:sp macro="" textlink="">
          <xdr:nvSpPr>
            <xdr:cNvPr id="1753" name="Option Button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starter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3</xdr:row>
          <xdr:rowOff>203200</xdr:rowOff>
        </xdr:from>
        <xdr:to>
          <xdr:col>9</xdr:col>
          <xdr:colOff>546100</xdr:colOff>
          <xdr:row>3</xdr:row>
          <xdr:rowOff>546100</xdr:rowOff>
        </xdr:to>
        <xdr:sp macro="" textlink="">
          <xdr:nvSpPr>
            <xdr:cNvPr id="1754" name="Option Button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biznes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216</xdr:row>
          <xdr:rowOff>107950</xdr:rowOff>
        </xdr:from>
        <xdr:to>
          <xdr:col>9</xdr:col>
          <xdr:colOff>381000</xdr:colOff>
          <xdr:row>216</xdr:row>
          <xdr:rowOff>393700</xdr:rowOff>
        </xdr:to>
        <xdr:sp macro="" textlink="">
          <xdr:nvSpPr>
            <xdr:cNvPr id="1765" name="OptionButton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0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216</xdr:row>
          <xdr:rowOff>88900</xdr:rowOff>
        </xdr:from>
        <xdr:to>
          <xdr:col>9</xdr:col>
          <xdr:colOff>1377950</xdr:colOff>
          <xdr:row>216</xdr:row>
          <xdr:rowOff>412750</xdr:rowOff>
        </xdr:to>
        <xdr:sp macro="" textlink="">
          <xdr:nvSpPr>
            <xdr:cNvPr id="1766" name="OptionButton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0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217</xdr:row>
          <xdr:rowOff>114300</xdr:rowOff>
        </xdr:from>
        <xdr:to>
          <xdr:col>9</xdr:col>
          <xdr:colOff>387350</xdr:colOff>
          <xdr:row>217</xdr:row>
          <xdr:rowOff>400050</xdr:rowOff>
        </xdr:to>
        <xdr:sp macro="" textlink="">
          <xdr:nvSpPr>
            <xdr:cNvPr id="1767" name="OptionButton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0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704850</xdr:colOff>
          <xdr:row>217</xdr:row>
          <xdr:rowOff>95250</xdr:rowOff>
        </xdr:from>
        <xdr:to>
          <xdr:col>9</xdr:col>
          <xdr:colOff>1504950</xdr:colOff>
          <xdr:row>218</xdr:row>
          <xdr:rowOff>0</xdr:rowOff>
        </xdr:to>
        <xdr:sp macro="" textlink="">
          <xdr:nvSpPr>
            <xdr:cNvPr id="1768" name="OptionButton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0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218</xdr:row>
          <xdr:rowOff>203200</xdr:rowOff>
        </xdr:from>
        <xdr:to>
          <xdr:col>9</xdr:col>
          <xdr:colOff>387350</xdr:colOff>
          <xdr:row>218</xdr:row>
          <xdr:rowOff>488950</xdr:rowOff>
        </xdr:to>
        <xdr:sp macro="" textlink="">
          <xdr:nvSpPr>
            <xdr:cNvPr id="1769" name="OptionButton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0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218</xdr:row>
          <xdr:rowOff>165100</xdr:rowOff>
        </xdr:from>
        <xdr:to>
          <xdr:col>9</xdr:col>
          <xdr:colOff>1498600</xdr:colOff>
          <xdr:row>218</xdr:row>
          <xdr:rowOff>520700</xdr:rowOff>
        </xdr:to>
        <xdr:sp macro="" textlink="">
          <xdr:nvSpPr>
            <xdr:cNvPr id="1770" name="OptionButton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0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219</xdr:row>
          <xdr:rowOff>88900</xdr:rowOff>
        </xdr:from>
        <xdr:to>
          <xdr:col>9</xdr:col>
          <xdr:colOff>387350</xdr:colOff>
          <xdr:row>219</xdr:row>
          <xdr:rowOff>374650</xdr:rowOff>
        </xdr:to>
        <xdr:sp macro="" textlink="">
          <xdr:nvSpPr>
            <xdr:cNvPr id="1771" name="OptionButton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0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219</xdr:row>
          <xdr:rowOff>50800</xdr:rowOff>
        </xdr:from>
        <xdr:to>
          <xdr:col>9</xdr:col>
          <xdr:colOff>1498600</xdr:colOff>
          <xdr:row>219</xdr:row>
          <xdr:rowOff>406400</xdr:rowOff>
        </xdr:to>
        <xdr:sp macro="" textlink="">
          <xdr:nvSpPr>
            <xdr:cNvPr id="1772" name="OptionButton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0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220</xdr:row>
          <xdr:rowOff>279400</xdr:rowOff>
        </xdr:from>
        <xdr:to>
          <xdr:col>9</xdr:col>
          <xdr:colOff>1498600</xdr:colOff>
          <xdr:row>220</xdr:row>
          <xdr:rowOff>635000</xdr:rowOff>
        </xdr:to>
        <xdr:sp macro="" textlink="">
          <xdr:nvSpPr>
            <xdr:cNvPr id="1776" name="OptionButton10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00000000-0008-0000-0000-0000F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220</xdr:row>
          <xdr:rowOff>393700</xdr:rowOff>
        </xdr:from>
        <xdr:to>
          <xdr:col>9</xdr:col>
          <xdr:colOff>387350</xdr:colOff>
          <xdr:row>220</xdr:row>
          <xdr:rowOff>679450</xdr:rowOff>
        </xdr:to>
        <xdr:sp macro="" textlink="">
          <xdr:nvSpPr>
            <xdr:cNvPr id="1777" name="OptionButton11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00000000-0008-0000-0000-0000F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220</xdr:row>
          <xdr:rowOff>361950</xdr:rowOff>
        </xdr:from>
        <xdr:to>
          <xdr:col>9</xdr:col>
          <xdr:colOff>1498600</xdr:colOff>
          <xdr:row>220</xdr:row>
          <xdr:rowOff>717550</xdr:rowOff>
        </xdr:to>
        <xdr:sp macro="" textlink="">
          <xdr:nvSpPr>
            <xdr:cNvPr id="1778" name="OptionButton12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00000000-0008-0000-0000-0000F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221</xdr:row>
          <xdr:rowOff>279400</xdr:rowOff>
        </xdr:from>
        <xdr:to>
          <xdr:col>9</xdr:col>
          <xdr:colOff>1498600</xdr:colOff>
          <xdr:row>221</xdr:row>
          <xdr:rowOff>635000</xdr:rowOff>
        </xdr:to>
        <xdr:sp macro="" textlink="">
          <xdr:nvSpPr>
            <xdr:cNvPr id="1780" name="OptionButton14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00000000-0008-0000-0000-0000F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221</xdr:row>
          <xdr:rowOff>393700</xdr:rowOff>
        </xdr:from>
        <xdr:to>
          <xdr:col>9</xdr:col>
          <xdr:colOff>387350</xdr:colOff>
          <xdr:row>221</xdr:row>
          <xdr:rowOff>679450</xdr:rowOff>
        </xdr:to>
        <xdr:sp macro="" textlink="">
          <xdr:nvSpPr>
            <xdr:cNvPr id="1781" name="OptionButton15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00000000-0008-0000-0000-0000F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221</xdr:row>
          <xdr:rowOff>361950</xdr:rowOff>
        </xdr:from>
        <xdr:to>
          <xdr:col>9</xdr:col>
          <xdr:colOff>1498600</xdr:colOff>
          <xdr:row>221</xdr:row>
          <xdr:rowOff>717550</xdr:rowOff>
        </xdr:to>
        <xdr:sp macro="" textlink="">
          <xdr:nvSpPr>
            <xdr:cNvPr id="1782" name="OptionButton16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00000000-0008-0000-0000-0000F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222</xdr:row>
          <xdr:rowOff>279400</xdr:rowOff>
        </xdr:from>
        <xdr:to>
          <xdr:col>9</xdr:col>
          <xdr:colOff>1498600</xdr:colOff>
          <xdr:row>222</xdr:row>
          <xdr:rowOff>622300</xdr:rowOff>
        </xdr:to>
        <xdr:sp macro="" textlink="">
          <xdr:nvSpPr>
            <xdr:cNvPr id="1784" name="OptionButton18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0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876300</xdr:colOff>
          <xdr:row>222</xdr:row>
          <xdr:rowOff>393700</xdr:rowOff>
        </xdr:from>
        <xdr:to>
          <xdr:col>9</xdr:col>
          <xdr:colOff>387350</xdr:colOff>
          <xdr:row>222</xdr:row>
          <xdr:rowOff>666750</xdr:rowOff>
        </xdr:to>
        <xdr:sp macro="" textlink="">
          <xdr:nvSpPr>
            <xdr:cNvPr id="1785" name="OptionButton19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0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698500</xdr:colOff>
          <xdr:row>222</xdr:row>
          <xdr:rowOff>361950</xdr:rowOff>
        </xdr:from>
        <xdr:to>
          <xdr:col>9</xdr:col>
          <xdr:colOff>1498600</xdr:colOff>
          <xdr:row>222</xdr:row>
          <xdr:rowOff>704850</xdr:rowOff>
        </xdr:to>
        <xdr:sp macro="" textlink="">
          <xdr:nvSpPr>
            <xdr:cNvPr id="1786" name="OptionButton20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0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171450</xdr:colOff>
          <xdr:row>233</xdr:row>
          <xdr:rowOff>203200</xdr:rowOff>
        </xdr:from>
        <xdr:to>
          <xdr:col>6</xdr:col>
          <xdr:colOff>781050</xdr:colOff>
          <xdr:row>236</xdr:row>
          <xdr:rowOff>19050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0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Zapisz arkusz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560295</xdr:colOff>
      <xdr:row>2</xdr:row>
      <xdr:rowOff>272678</xdr:rowOff>
    </xdr:from>
    <xdr:to>
      <xdr:col>7</xdr:col>
      <xdr:colOff>2263589</xdr:colOff>
      <xdr:row>2</xdr:row>
      <xdr:rowOff>1618980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1266" y="4082678"/>
          <a:ext cx="8314764" cy="1346302"/>
        </a:xfrm>
        <a:prstGeom prst="rect">
          <a:avLst/>
        </a:prstGeom>
      </xdr:spPr>
    </xdr:pic>
    <xdr:clientData/>
  </xdr:twoCellAnchor>
  <xdr:twoCellAnchor editAs="oneCell">
    <xdr:from>
      <xdr:col>3</xdr:col>
      <xdr:colOff>605119</xdr:colOff>
      <xdr:row>0</xdr:row>
      <xdr:rowOff>638735</xdr:rowOff>
    </xdr:from>
    <xdr:to>
      <xdr:col>6</xdr:col>
      <xdr:colOff>360531</xdr:colOff>
      <xdr:row>0</xdr:row>
      <xdr:rowOff>1318820</xdr:rowOff>
    </xdr:to>
    <xdr:pic>
      <xdr:nvPicPr>
        <xdr:cNvPr id="4" name="Obraz 3" descr="P:\2021_2027\17_FEPW_Polska Wschodnia\0_Zespół\promocja\FEPW - RP - UE\POLSKI\Poziomy - podstawowy\FEPW_RP_UE_RGB-2.jp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2795" y="638735"/>
          <a:ext cx="3274060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.emf"/><Relationship Id="rId21" Type="http://schemas.openxmlformats.org/officeDocument/2006/relationships/control" Target="../activeX/activeX9.xml"/><Relationship Id="rId42" Type="http://schemas.openxmlformats.org/officeDocument/2006/relationships/image" Target="../media/image19.emf"/><Relationship Id="rId47" Type="http://schemas.openxmlformats.org/officeDocument/2006/relationships/ctrlProp" Target="../ctrlProps/ctrlProp5.xml"/><Relationship Id="rId63" Type="http://schemas.openxmlformats.org/officeDocument/2006/relationships/ctrlProp" Target="../ctrlProps/ctrlProp21.xml"/><Relationship Id="rId68" Type="http://schemas.openxmlformats.org/officeDocument/2006/relationships/ctrlProp" Target="../ctrlProps/ctrlProp26.xml"/><Relationship Id="rId84" Type="http://schemas.openxmlformats.org/officeDocument/2006/relationships/ctrlProp" Target="../ctrlProps/ctrlProp42.xml"/><Relationship Id="rId16" Type="http://schemas.openxmlformats.org/officeDocument/2006/relationships/image" Target="../media/image6.emf"/><Relationship Id="rId11" Type="http://schemas.openxmlformats.org/officeDocument/2006/relationships/control" Target="../activeX/activeX4.xml"/><Relationship Id="rId32" Type="http://schemas.openxmlformats.org/officeDocument/2006/relationships/image" Target="../media/image14.emf"/><Relationship Id="rId37" Type="http://schemas.openxmlformats.org/officeDocument/2006/relationships/control" Target="../activeX/activeX17.xml"/><Relationship Id="rId53" Type="http://schemas.openxmlformats.org/officeDocument/2006/relationships/ctrlProp" Target="../ctrlProps/ctrlProp11.xml"/><Relationship Id="rId58" Type="http://schemas.openxmlformats.org/officeDocument/2006/relationships/ctrlProp" Target="../ctrlProps/ctrlProp16.xml"/><Relationship Id="rId74" Type="http://schemas.openxmlformats.org/officeDocument/2006/relationships/ctrlProp" Target="../ctrlProps/ctrlProp32.xml"/><Relationship Id="rId79" Type="http://schemas.openxmlformats.org/officeDocument/2006/relationships/ctrlProp" Target="../ctrlProps/ctrlProp37.xml"/><Relationship Id="rId5" Type="http://schemas.openxmlformats.org/officeDocument/2006/relationships/control" Target="../activeX/activeX1.xml"/><Relationship Id="rId19" Type="http://schemas.openxmlformats.org/officeDocument/2006/relationships/control" Target="../activeX/activeX8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Relationship Id="rId27" Type="http://schemas.openxmlformats.org/officeDocument/2006/relationships/control" Target="../activeX/activeX12.xml"/><Relationship Id="rId30" Type="http://schemas.openxmlformats.org/officeDocument/2006/relationships/image" Target="../media/image13.emf"/><Relationship Id="rId35" Type="http://schemas.openxmlformats.org/officeDocument/2006/relationships/control" Target="../activeX/activeX16.xml"/><Relationship Id="rId43" Type="http://schemas.openxmlformats.org/officeDocument/2006/relationships/ctrlProp" Target="../ctrlProps/ctrlProp1.xml"/><Relationship Id="rId48" Type="http://schemas.openxmlformats.org/officeDocument/2006/relationships/ctrlProp" Target="../ctrlProps/ctrlProp6.xml"/><Relationship Id="rId56" Type="http://schemas.openxmlformats.org/officeDocument/2006/relationships/ctrlProp" Target="../ctrlProps/ctrlProp14.xml"/><Relationship Id="rId64" Type="http://schemas.openxmlformats.org/officeDocument/2006/relationships/ctrlProp" Target="../ctrlProps/ctrlProp22.xml"/><Relationship Id="rId69" Type="http://schemas.openxmlformats.org/officeDocument/2006/relationships/ctrlProp" Target="../ctrlProps/ctrlProp27.xml"/><Relationship Id="rId77" Type="http://schemas.openxmlformats.org/officeDocument/2006/relationships/ctrlProp" Target="../ctrlProps/ctrlProp35.xml"/><Relationship Id="rId8" Type="http://schemas.openxmlformats.org/officeDocument/2006/relationships/image" Target="../media/image2.emf"/><Relationship Id="rId51" Type="http://schemas.openxmlformats.org/officeDocument/2006/relationships/ctrlProp" Target="../ctrlProps/ctrlProp9.xml"/><Relationship Id="rId72" Type="http://schemas.openxmlformats.org/officeDocument/2006/relationships/ctrlProp" Target="../ctrlProps/ctrlProp30.xml"/><Relationship Id="rId80" Type="http://schemas.openxmlformats.org/officeDocument/2006/relationships/ctrlProp" Target="../ctrlProps/ctrlProp38.xml"/><Relationship Id="rId85" Type="http://schemas.openxmlformats.org/officeDocument/2006/relationships/ctrlProp" Target="../ctrlProps/ctrlProp43.xml"/><Relationship Id="rId3" Type="http://schemas.openxmlformats.org/officeDocument/2006/relationships/vmlDrawing" Target="../drawings/vmlDrawing1.v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5" Type="http://schemas.openxmlformats.org/officeDocument/2006/relationships/control" Target="../activeX/activeX11.xml"/><Relationship Id="rId33" Type="http://schemas.openxmlformats.org/officeDocument/2006/relationships/control" Target="../activeX/activeX15.xml"/><Relationship Id="rId38" Type="http://schemas.openxmlformats.org/officeDocument/2006/relationships/image" Target="../media/image17.emf"/><Relationship Id="rId46" Type="http://schemas.openxmlformats.org/officeDocument/2006/relationships/ctrlProp" Target="../ctrlProps/ctrlProp4.xml"/><Relationship Id="rId59" Type="http://schemas.openxmlformats.org/officeDocument/2006/relationships/ctrlProp" Target="../ctrlProps/ctrlProp17.xml"/><Relationship Id="rId67" Type="http://schemas.openxmlformats.org/officeDocument/2006/relationships/ctrlProp" Target="../ctrlProps/ctrlProp25.xml"/><Relationship Id="rId20" Type="http://schemas.openxmlformats.org/officeDocument/2006/relationships/image" Target="../media/image8.emf"/><Relationship Id="rId41" Type="http://schemas.openxmlformats.org/officeDocument/2006/relationships/control" Target="../activeX/activeX19.xml"/><Relationship Id="rId54" Type="http://schemas.openxmlformats.org/officeDocument/2006/relationships/ctrlProp" Target="../ctrlProps/ctrlProp12.xml"/><Relationship Id="rId62" Type="http://schemas.openxmlformats.org/officeDocument/2006/relationships/ctrlProp" Target="../ctrlProps/ctrlProp20.xml"/><Relationship Id="rId70" Type="http://schemas.openxmlformats.org/officeDocument/2006/relationships/ctrlProp" Target="../ctrlProps/ctrlProp28.xml"/><Relationship Id="rId75" Type="http://schemas.openxmlformats.org/officeDocument/2006/relationships/ctrlProp" Target="../ctrlProps/ctrlProp33.xml"/><Relationship Id="rId83" Type="http://schemas.openxmlformats.org/officeDocument/2006/relationships/ctrlProp" Target="../ctrlProps/ctrlProp4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28" Type="http://schemas.openxmlformats.org/officeDocument/2006/relationships/image" Target="../media/image12.emf"/><Relationship Id="rId36" Type="http://schemas.openxmlformats.org/officeDocument/2006/relationships/image" Target="../media/image16.emf"/><Relationship Id="rId49" Type="http://schemas.openxmlformats.org/officeDocument/2006/relationships/ctrlProp" Target="../ctrlProps/ctrlProp7.xml"/><Relationship Id="rId57" Type="http://schemas.openxmlformats.org/officeDocument/2006/relationships/ctrlProp" Target="../ctrlProps/ctrlProp15.xml"/><Relationship Id="rId10" Type="http://schemas.openxmlformats.org/officeDocument/2006/relationships/image" Target="../media/image3.emf"/><Relationship Id="rId31" Type="http://schemas.openxmlformats.org/officeDocument/2006/relationships/control" Target="../activeX/activeX14.xml"/><Relationship Id="rId44" Type="http://schemas.openxmlformats.org/officeDocument/2006/relationships/ctrlProp" Target="../ctrlProps/ctrlProp2.xml"/><Relationship Id="rId52" Type="http://schemas.openxmlformats.org/officeDocument/2006/relationships/ctrlProp" Target="../ctrlProps/ctrlProp10.xml"/><Relationship Id="rId60" Type="http://schemas.openxmlformats.org/officeDocument/2006/relationships/ctrlProp" Target="../ctrlProps/ctrlProp18.xml"/><Relationship Id="rId65" Type="http://schemas.openxmlformats.org/officeDocument/2006/relationships/ctrlProp" Target="../ctrlProps/ctrlProp23.xml"/><Relationship Id="rId73" Type="http://schemas.openxmlformats.org/officeDocument/2006/relationships/ctrlProp" Target="../ctrlProps/ctrlProp31.xml"/><Relationship Id="rId78" Type="http://schemas.openxmlformats.org/officeDocument/2006/relationships/ctrlProp" Target="../ctrlProps/ctrlProp36.xml"/><Relationship Id="rId81" Type="http://schemas.openxmlformats.org/officeDocument/2006/relationships/ctrlProp" Target="../ctrlProps/ctrlProp39.xml"/><Relationship Id="rId86" Type="http://schemas.openxmlformats.org/officeDocument/2006/relationships/ctrlProp" Target="../ctrlProps/ctrlProp44.xml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3.xml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9" Type="http://schemas.openxmlformats.org/officeDocument/2006/relationships/control" Target="../activeX/activeX18.xml"/><Relationship Id="rId34" Type="http://schemas.openxmlformats.org/officeDocument/2006/relationships/image" Target="../media/image15.emf"/><Relationship Id="rId50" Type="http://schemas.openxmlformats.org/officeDocument/2006/relationships/ctrlProp" Target="../ctrlProps/ctrlProp8.xml"/><Relationship Id="rId55" Type="http://schemas.openxmlformats.org/officeDocument/2006/relationships/ctrlProp" Target="../ctrlProps/ctrlProp13.xml"/><Relationship Id="rId76" Type="http://schemas.openxmlformats.org/officeDocument/2006/relationships/ctrlProp" Target="../ctrlProps/ctrlProp34.xml"/><Relationship Id="rId7" Type="http://schemas.openxmlformats.org/officeDocument/2006/relationships/control" Target="../activeX/activeX2.xml"/><Relationship Id="rId71" Type="http://schemas.openxmlformats.org/officeDocument/2006/relationships/ctrlProp" Target="../ctrlProps/ctrlProp29.xml"/><Relationship Id="rId2" Type="http://schemas.openxmlformats.org/officeDocument/2006/relationships/drawing" Target="../drawings/drawing1.xml"/><Relationship Id="rId29" Type="http://schemas.openxmlformats.org/officeDocument/2006/relationships/control" Target="../activeX/activeX13.xml"/><Relationship Id="rId24" Type="http://schemas.openxmlformats.org/officeDocument/2006/relationships/image" Target="../media/image10.emf"/><Relationship Id="rId40" Type="http://schemas.openxmlformats.org/officeDocument/2006/relationships/image" Target="../media/image18.emf"/><Relationship Id="rId45" Type="http://schemas.openxmlformats.org/officeDocument/2006/relationships/ctrlProp" Target="../ctrlProps/ctrlProp3.xml"/><Relationship Id="rId66" Type="http://schemas.openxmlformats.org/officeDocument/2006/relationships/ctrlProp" Target="../ctrlProps/ctrlProp24.xml"/><Relationship Id="rId61" Type="http://schemas.openxmlformats.org/officeDocument/2006/relationships/ctrlProp" Target="../ctrlProps/ctrlProp19.xml"/><Relationship Id="rId82" Type="http://schemas.openxmlformats.org/officeDocument/2006/relationships/ctrlProp" Target="../ctrlProps/ctrlProp4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yestok.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37"/>
  <sheetViews>
    <sheetView showGridLines="0" tabSelected="1" showWhiteSpace="0" topLeftCell="B1" zoomScale="80" zoomScaleNormal="80" zoomScaleSheetLayoutView="90" zoomScalePageLayoutView="70" workbookViewId="0">
      <selection activeCell="D23" sqref="D23"/>
    </sheetView>
  </sheetViews>
  <sheetFormatPr defaultColWidth="9.1796875" defaultRowHeight="17.5"/>
  <cols>
    <col min="1" max="1" width="3.81640625" style="25" customWidth="1"/>
    <col min="2" max="2" width="5" style="25" customWidth="1"/>
    <col min="3" max="3" width="39.54296875" style="25" customWidth="1"/>
    <col min="4" max="4" width="16.81640625" style="25" customWidth="1"/>
    <col min="5" max="5" width="18.7265625" style="25" customWidth="1"/>
    <col min="6" max="6" width="19.54296875" style="25" customWidth="1"/>
    <col min="7" max="7" width="20.453125" style="25" customWidth="1"/>
    <col min="8" max="8" width="18.26953125" style="25" customWidth="1"/>
    <col min="9" max="9" width="17.453125" style="25" customWidth="1"/>
    <col min="10" max="10" width="29.26953125" style="25" customWidth="1"/>
    <col min="11" max="16384" width="9.1796875" style="25"/>
  </cols>
  <sheetData>
    <row r="1" spans="2:10" ht="18" customHeight="1">
      <c r="B1" s="142" t="s">
        <v>0</v>
      </c>
    </row>
    <row r="2" spans="2:10" s="38" customFormat="1" ht="110.25" customHeight="1" thickBot="1">
      <c r="C2" s="80"/>
      <c r="D2" s="351"/>
      <c r="E2" s="351"/>
      <c r="F2" s="351"/>
      <c r="G2" s="351"/>
      <c r="H2" s="351"/>
      <c r="I2" s="351"/>
      <c r="J2" s="351"/>
    </row>
    <row r="3" spans="2:10" s="38" customFormat="1" ht="32.25" customHeight="1">
      <c r="C3" s="114" t="s">
        <v>1</v>
      </c>
      <c r="D3" s="355"/>
      <c r="E3" s="355"/>
      <c r="F3" s="83"/>
      <c r="G3" s="83"/>
      <c r="H3" s="83"/>
      <c r="I3" s="83"/>
      <c r="J3" s="84"/>
    </row>
    <row r="4" spans="2:10" s="38" customFormat="1" ht="54.75" customHeight="1">
      <c r="C4" s="113" t="s">
        <v>2</v>
      </c>
      <c r="D4" s="356"/>
      <c r="E4" s="356"/>
      <c r="F4" s="82"/>
      <c r="G4" s="112" t="s">
        <v>3</v>
      </c>
      <c r="H4" s="81"/>
      <c r="I4" s="81"/>
      <c r="J4" s="85"/>
    </row>
    <row r="5" spans="2:10" s="38" customFormat="1" ht="32.25" customHeight="1">
      <c r="C5" s="113" t="s">
        <v>4</v>
      </c>
      <c r="D5" s="357"/>
      <c r="E5" s="357"/>
      <c r="F5" s="81"/>
      <c r="G5" s="82"/>
      <c r="H5" s="82"/>
      <c r="I5" s="82"/>
      <c r="J5" s="86"/>
    </row>
    <row r="6" spans="2:10" s="38" customFormat="1" ht="32.25" customHeight="1" thickBot="1">
      <c r="C6" s="87"/>
      <c r="D6" s="88"/>
      <c r="E6" s="88"/>
      <c r="F6" s="89"/>
      <c r="G6" s="90"/>
      <c r="H6" s="90"/>
      <c r="I6" s="90"/>
      <c r="J6" s="91"/>
    </row>
    <row r="7" spans="2:10" s="37" customFormat="1" ht="94.5" customHeight="1" thickBot="1">
      <c r="C7" s="370" t="s">
        <v>5</v>
      </c>
      <c r="D7" s="370"/>
      <c r="E7" s="370"/>
      <c r="F7" s="370"/>
      <c r="G7" s="370"/>
      <c r="H7" s="370"/>
      <c r="I7" s="371"/>
      <c r="J7" s="372"/>
    </row>
    <row r="8" spans="2:10" s="28" customFormat="1" ht="31.5" customHeight="1">
      <c r="C8" s="96" t="s">
        <v>6</v>
      </c>
      <c r="D8" s="358"/>
      <c r="E8" s="358"/>
      <c r="F8" s="360" t="s">
        <v>7</v>
      </c>
      <c r="G8" s="360"/>
      <c r="H8" s="361" t="str">
        <f>ArkuszSłownie!A10</f>
        <v>zero i 00/100</v>
      </c>
      <c r="I8" s="362"/>
      <c r="J8" s="363"/>
    </row>
    <row r="9" spans="2:10" s="28" customFormat="1" ht="38.25" customHeight="1">
      <c r="C9" s="95" t="s">
        <v>8</v>
      </c>
      <c r="D9" s="359"/>
      <c r="E9" s="359"/>
      <c r="F9" s="190" t="s">
        <v>9</v>
      </c>
      <c r="G9" s="192"/>
      <c r="H9" s="365"/>
      <c r="I9" s="366"/>
      <c r="J9" s="367"/>
    </row>
    <row r="10" spans="2:10" s="28" customFormat="1" ht="31.5" customHeight="1">
      <c r="C10" s="95" t="s">
        <v>10</v>
      </c>
      <c r="D10" s="368"/>
      <c r="E10" s="368"/>
      <c r="F10" s="368"/>
      <c r="G10" s="368"/>
      <c r="H10" s="368"/>
      <c r="I10" s="368"/>
      <c r="J10" s="369"/>
    </row>
    <row r="11" spans="2:10" s="28" customFormat="1" ht="31.5" customHeight="1">
      <c r="C11" s="95" t="s">
        <v>11</v>
      </c>
      <c r="D11" s="147"/>
      <c r="E11" s="364"/>
      <c r="F11" s="171" t="s">
        <v>12</v>
      </c>
      <c r="G11" s="373"/>
      <c r="H11" s="368"/>
      <c r="I11" s="368"/>
      <c r="J11" s="369"/>
    </row>
    <row r="12" spans="2:10" s="37" customFormat="1" ht="25.5" customHeight="1">
      <c r="C12" s="209" t="s">
        <v>13</v>
      </c>
      <c r="D12" s="210"/>
      <c r="E12" s="210"/>
      <c r="F12" s="210"/>
      <c r="G12" s="210"/>
      <c r="H12" s="210"/>
      <c r="I12" s="210"/>
      <c r="J12" s="211"/>
    </row>
    <row r="13" spans="2:10" s="37" customFormat="1" ht="24" customHeight="1">
      <c r="C13" s="352" t="s">
        <v>14</v>
      </c>
      <c r="D13" s="353"/>
      <c r="E13" s="353"/>
      <c r="F13" s="353"/>
      <c r="G13" s="353"/>
      <c r="H13" s="353"/>
      <c r="I13" s="353"/>
      <c r="J13" s="354"/>
    </row>
    <row r="14" spans="2:10" s="37" customFormat="1" ht="51.75" customHeight="1">
      <c r="C14" s="193" t="s">
        <v>15</v>
      </c>
      <c r="D14" s="160"/>
      <c r="E14" s="401"/>
      <c r="F14" s="401"/>
      <c r="G14" s="401"/>
      <c r="H14" s="401"/>
      <c r="I14" s="401"/>
      <c r="J14" s="402"/>
    </row>
    <row r="15" spans="2:10" s="40" customFormat="1" ht="38.25" customHeight="1">
      <c r="C15" s="159" t="s">
        <v>16</v>
      </c>
      <c r="D15" s="160"/>
      <c r="E15" s="202"/>
      <c r="F15" s="203"/>
      <c r="G15" s="204"/>
      <c r="H15" s="204"/>
      <c r="I15" s="204"/>
      <c r="J15" s="205"/>
    </row>
    <row r="16" spans="2:10" s="40" customFormat="1" ht="38.25" customHeight="1">
      <c r="C16" s="193" t="s">
        <v>17</v>
      </c>
      <c r="D16" s="160"/>
      <c r="E16" s="374"/>
      <c r="F16" s="374"/>
      <c r="G16" s="190" t="s">
        <v>18</v>
      </c>
      <c r="H16" s="191"/>
      <c r="I16" s="192"/>
      <c r="J16" s="92"/>
    </row>
    <row r="17" spans="3:11" s="40" customFormat="1" ht="38.25" customHeight="1">
      <c r="C17" s="193" t="s">
        <v>19</v>
      </c>
      <c r="D17" s="160"/>
      <c r="E17" s="154"/>
      <c r="F17" s="155"/>
      <c r="G17" s="129" t="s">
        <v>20</v>
      </c>
      <c r="H17" s="131"/>
      <c r="I17" s="130"/>
      <c r="J17" s="145"/>
      <c r="K17" s="74"/>
    </row>
    <row r="18" spans="3:11" s="40" customFormat="1" ht="38.25" customHeight="1">
      <c r="C18" s="193" t="s">
        <v>21</v>
      </c>
      <c r="D18" s="160"/>
      <c r="E18" s="202"/>
      <c r="F18" s="217"/>
      <c r="G18" s="190" t="s">
        <v>22</v>
      </c>
      <c r="H18" s="191"/>
      <c r="I18" s="192"/>
      <c r="J18" s="119"/>
    </row>
    <row r="19" spans="3:11" s="40" customFormat="1" ht="38.25" customHeight="1">
      <c r="C19" s="159" t="s">
        <v>23</v>
      </c>
      <c r="D19" s="160"/>
      <c r="E19" s="161"/>
      <c r="F19" s="161"/>
      <c r="G19" s="161"/>
      <c r="H19" s="161"/>
      <c r="I19" s="161"/>
      <c r="J19" s="162"/>
    </row>
    <row r="20" spans="3:11" s="40" customFormat="1" ht="38.25" customHeight="1">
      <c r="C20" s="193" t="s">
        <v>24</v>
      </c>
      <c r="D20" s="160"/>
      <c r="E20" s="164"/>
      <c r="F20" s="165"/>
      <c r="G20" s="21"/>
      <c r="H20" s="166"/>
      <c r="I20" s="167"/>
      <c r="J20" s="168"/>
    </row>
    <row r="21" spans="3:11" s="40" customFormat="1" ht="38.25" customHeight="1">
      <c r="C21" s="193" t="s">
        <v>25</v>
      </c>
      <c r="D21" s="160"/>
      <c r="E21" s="194"/>
      <c r="F21" s="194"/>
      <c r="G21" s="194"/>
      <c r="H21" s="194"/>
      <c r="I21" s="194"/>
      <c r="J21" s="195"/>
    </row>
    <row r="22" spans="3:11" s="40" customFormat="1" ht="42.75" customHeight="1">
      <c r="C22" s="193" t="s">
        <v>26</v>
      </c>
      <c r="D22" s="97" t="s">
        <v>849</v>
      </c>
      <c r="E22" s="97" t="s">
        <v>848</v>
      </c>
      <c r="F22" s="97" t="s">
        <v>847</v>
      </c>
      <c r="G22" s="163" t="s">
        <v>27</v>
      </c>
      <c r="H22" s="31" t="s">
        <v>28</v>
      </c>
      <c r="I22" s="31" t="s">
        <v>29</v>
      </c>
      <c r="J22" s="32" t="s">
        <v>30</v>
      </c>
    </row>
    <row r="23" spans="3:11" s="40" customFormat="1" ht="53.25" customHeight="1">
      <c r="C23" s="193"/>
      <c r="D23" s="143"/>
      <c r="E23" s="143"/>
      <c r="F23" s="143"/>
      <c r="G23" s="163"/>
      <c r="H23" s="143"/>
      <c r="I23" s="143"/>
      <c r="J23" s="20"/>
    </row>
    <row r="24" spans="3:11" s="40" customFormat="1" ht="63" customHeight="1">
      <c r="C24" s="98" t="s">
        <v>31</v>
      </c>
      <c r="D24" s="144"/>
      <c r="E24" s="144"/>
      <c r="F24" s="144"/>
      <c r="G24" s="179"/>
      <c r="H24" s="179"/>
      <c r="I24" s="179"/>
      <c r="J24" s="180"/>
    </row>
    <row r="25" spans="3:11" s="40" customFormat="1" ht="61.5" customHeight="1">
      <c r="C25" s="98" t="s">
        <v>32</v>
      </c>
      <c r="D25" s="144"/>
      <c r="E25" s="144"/>
      <c r="F25" s="144"/>
      <c r="G25" s="179"/>
      <c r="H25" s="179"/>
      <c r="I25" s="179"/>
      <c r="J25" s="180"/>
    </row>
    <row r="26" spans="3:11" s="40" customFormat="1" ht="38.25" customHeight="1">
      <c r="C26" s="99" t="s">
        <v>33</v>
      </c>
      <c r="D26" s="181"/>
      <c r="E26" s="181"/>
      <c r="F26" s="182"/>
      <c r="G26" s="383"/>
      <c r="H26" s="182"/>
      <c r="I26" s="383"/>
      <c r="J26" s="384"/>
    </row>
    <row r="27" spans="3:11" s="40" customFormat="1" ht="38.25" customHeight="1">
      <c r="C27" s="100" t="s">
        <v>34</v>
      </c>
      <c r="D27" s="196"/>
      <c r="E27" s="196"/>
      <c r="F27" s="196"/>
      <c r="G27" s="196"/>
      <c r="H27" s="196"/>
      <c r="I27" s="196"/>
      <c r="J27" s="197"/>
    </row>
    <row r="28" spans="3:11" s="37" customFormat="1" ht="33.75" customHeight="1">
      <c r="C28" s="183" t="s">
        <v>35</v>
      </c>
      <c r="D28" s="184"/>
      <c r="E28" s="184"/>
      <c r="F28" s="185"/>
      <c r="G28" s="147"/>
      <c r="H28" s="148"/>
      <c r="I28" s="148"/>
      <c r="J28" s="149"/>
    </row>
    <row r="29" spans="3:11" s="28" customFormat="1" ht="32.25" customHeight="1">
      <c r="C29" s="34" t="s">
        <v>36</v>
      </c>
      <c r="D29" s="375"/>
      <c r="E29" s="376"/>
      <c r="F29" s="376"/>
      <c r="G29" s="376"/>
      <c r="H29" s="376"/>
      <c r="I29" s="376"/>
      <c r="J29" s="377"/>
    </row>
    <row r="30" spans="3:11" s="28" customFormat="1" ht="32.25" customHeight="1">
      <c r="C30" s="33" t="s">
        <v>37</v>
      </c>
      <c r="D30" s="378">
        <f>E14</f>
        <v>0</v>
      </c>
      <c r="E30" s="378"/>
      <c r="F30" s="378"/>
      <c r="G30" s="378"/>
      <c r="H30" s="378"/>
      <c r="I30" s="378"/>
      <c r="J30" s="379"/>
    </row>
    <row r="31" spans="3:11" s="28" customFormat="1" ht="32.25" customHeight="1">
      <c r="C31" s="34" t="s">
        <v>38</v>
      </c>
      <c r="D31" s="380"/>
      <c r="E31" s="380"/>
      <c r="F31" s="380"/>
      <c r="G31" s="380"/>
      <c r="H31" s="380"/>
      <c r="I31" s="380"/>
      <c r="J31" s="381"/>
    </row>
    <row r="32" spans="3:11" s="40" customFormat="1" ht="32.25" customHeight="1">
      <c r="C32" s="382" t="s">
        <v>39</v>
      </c>
      <c r="D32" s="268"/>
      <c r="E32" s="268"/>
      <c r="F32" s="268"/>
      <c r="G32" s="268"/>
      <c r="H32" s="268"/>
      <c r="I32" s="268"/>
      <c r="J32" s="285"/>
    </row>
    <row r="33" spans="3:10" s="37" customFormat="1" ht="39.75" customHeight="1">
      <c r="C33" s="94" t="s">
        <v>40</v>
      </c>
      <c r="D33" s="156"/>
      <c r="E33" s="186"/>
      <c r="F33" s="186"/>
      <c r="G33" s="186"/>
      <c r="H33" s="186"/>
      <c r="I33" s="186"/>
      <c r="J33" s="187"/>
    </row>
    <row r="34" spans="3:10" s="37" customFormat="1" ht="39" customHeight="1">
      <c r="C34" s="94" t="s">
        <v>41</v>
      </c>
      <c r="D34" s="156"/>
      <c r="E34" s="186"/>
      <c r="F34" s="186"/>
      <c r="G34" s="186"/>
      <c r="H34" s="186"/>
      <c r="I34" s="186"/>
      <c r="J34" s="187"/>
    </row>
    <row r="35" spans="3:10" s="37" customFormat="1" ht="39" customHeight="1">
      <c r="C35" s="94" t="s">
        <v>42</v>
      </c>
      <c r="D35" s="156"/>
      <c r="E35" s="157"/>
      <c r="F35" s="157"/>
      <c r="G35" s="157"/>
      <c r="H35" s="157"/>
      <c r="I35" s="157"/>
      <c r="J35" s="158"/>
    </row>
    <row r="36" spans="3:10" s="37" customFormat="1" ht="39" customHeight="1">
      <c r="C36" s="94" t="s">
        <v>43</v>
      </c>
      <c r="D36" s="156"/>
      <c r="E36" s="325"/>
      <c r="F36" s="134" t="s">
        <v>44</v>
      </c>
      <c r="G36" s="385"/>
      <c r="H36" s="386"/>
      <c r="I36" s="157"/>
      <c r="J36" s="158"/>
    </row>
    <row r="37" spans="3:10" s="41" customFormat="1" ht="56.25" customHeight="1">
      <c r="C37" s="93" t="s">
        <v>45</v>
      </c>
      <c r="D37" s="387"/>
      <c r="E37" s="388"/>
      <c r="F37" s="388"/>
      <c r="G37" s="388"/>
      <c r="H37" s="388"/>
      <c r="I37" s="388"/>
      <c r="J37" s="389"/>
    </row>
    <row r="38" spans="3:10" s="41" customFormat="1" ht="39.75" customHeight="1">
      <c r="C38" s="94" t="s">
        <v>46</v>
      </c>
      <c r="D38" s="428"/>
      <c r="E38" s="429"/>
      <c r="F38" s="171" t="s">
        <v>47</v>
      </c>
      <c r="G38" s="172"/>
      <c r="H38" s="390"/>
      <c r="I38" s="391"/>
      <c r="J38" s="392"/>
    </row>
    <row r="39" spans="3:10" s="41" customFormat="1" ht="67.5" customHeight="1">
      <c r="C39" s="95" t="s">
        <v>48</v>
      </c>
      <c r="D39" s="393"/>
      <c r="E39" s="394"/>
      <c r="F39" s="395"/>
      <c r="G39" s="395"/>
      <c r="H39" s="395"/>
      <c r="I39" s="395"/>
      <c r="J39" s="396"/>
    </row>
    <row r="40" spans="3:10" s="41" customFormat="1" ht="46.5" customHeight="1">
      <c r="C40" s="94" t="s">
        <v>49</v>
      </c>
      <c r="D40" s="188"/>
      <c r="E40" s="189"/>
      <c r="F40" s="171" t="s">
        <v>50</v>
      </c>
      <c r="G40" s="172"/>
      <c r="H40" s="147"/>
      <c r="I40" s="148"/>
      <c r="J40" s="149"/>
    </row>
    <row r="41" spans="3:10" s="37" customFormat="1" ht="46.5" customHeight="1">
      <c r="C41" s="430" t="s">
        <v>51</v>
      </c>
      <c r="D41" s="431"/>
      <c r="E41" s="431"/>
      <c r="F41" s="431"/>
      <c r="G41" s="431"/>
      <c r="H41" s="431"/>
      <c r="I41" s="431"/>
      <c r="J41" s="432"/>
    </row>
    <row r="42" spans="3:10" s="37" customFormat="1" ht="57.75" customHeight="1">
      <c r="C42" s="93" t="s">
        <v>52</v>
      </c>
      <c r="D42" s="397"/>
      <c r="E42" s="398"/>
      <c r="F42" s="399"/>
      <c r="G42" s="399"/>
      <c r="H42" s="399"/>
      <c r="I42" s="399"/>
      <c r="J42" s="400"/>
    </row>
    <row r="43" spans="3:10" s="37" customFormat="1" ht="39.75" customHeight="1">
      <c r="C43" s="27" t="s">
        <v>49</v>
      </c>
      <c r="D43" s="188"/>
      <c r="E43" s="189"/>
      <c r="F43" s="171" t="s">
        <v>50</v>
      </c>
      <c r="G43" s="172"/>
      <c r="H43" s="147"/>
      <c r="I43" s="148"/>
      <c r="J43" s="149"/>
    </row>
    <row r="44" spans="3:10" s="37" customFormat="1" ht="46.5" customHeight="1">
      <c r="C44" s="27" t="s">
        <v>53</v>
      </c>
      <c r="D44" s="156"/>
      <c r="E44" s="433"/>
      <c r="F44" s="171" t="s">
        <v>54</v>
      </c>
      <c r="G44" s="373"/>
      <c r="H44" s="156"/>
      <c r="I44" s="186"/>
      <c r="J44" s="187"/>
    </row>
    <row r="45" spans="3:10" s="37" customFormat="1" ht="46.5" customHeight="1">
      <c r="C45" s="29" t="s">
        <v>55</v>
      </c>
      <c r="D45" s="169"/>
      <c r="E45" s="170"/>
      <c r="F45" s="171" t="s">
        <v>56</v>
      </c>
      <c r="G45" s="172"/>
      <c r="H45" s="173"/>
      <c r="I45" s="174"/>
      <c r="J45" s="175"/>
    </row>
    <row r="46" spans="3:10" s="37" customFormat="1" ht="55.5" customHeight="1">
      <c r="C46" s="26" t="s">
        <v>57</v>
      </c>
      <c r="D46" s="147"/>
      <c r="E46" s="148"/>
      <c r="F46" s="148"/>
      <c r="G46" s="148"/>
      <c r="H46" s="148"/>
      <c r="I46" s="148"/>
      <c r="J46" s="149"/>
    </row>
    <row r="47" spans="3:10" s="37" customFormat="1" ht="42.75" customHeight="1" thickBot="1">
      <c r="C47" s="411" t="s">
        <v>58</v>
      </c>
      <c r="D47" s="412"/>
      <c r="E47" s="425"/>
      <c r="F47" s="425"/>
      <c r="G47" s="425"/>
      <c r="H47" s="133" t="s">
        <v>59</v>
      </c>
      <c r="I47" s="426"/>
      <c r="J47" s="427"/>
    </row>
    <row r="48" spans="3:10" s="40" customFormat="1" ht="16.5" customHeight="1" thickBot="1">
      <c r="C48" s="101"/>
      <c r="D48" s="101"/>
      <c r="E48" s="101"/>
      <c r="F48" s="101"/>
      <c r="G48" s="101"/>
      <c r="H48" s="101"/>
      <c r="I48" s="101"/>
      <c r="J48" s="101"/>
    </row>
    <row r="49" spans="3:10" s="40" customFormat="1" ht="33" customHeight="1">
      <c r="C49" s="176" t="s">
        <v>60</v>
      </c>
      <c r="D49" s="177"/>
      <c r="E49" s="177"/>
      <c r="F49" s="177"/>
      <c r="G49" s="177"/>
      <c r="H49" s="177"/>
      <c r="I49" s="177"/>
      <c r="J49" s="178"/>
    </row>
    <row r="50" spans="3:10" s="37" customFormat="1" ht="41.25" customHeight="1">
      <c r="C50" s="222" t="s">
        <v>61</v>
      </c>
      <c r="D50" s="223"/>
      <c r="E50" s="223"/>
      <c r="F50" s="223"/>
      <c r="G50" s="223"/>
      <c r="H50" s="223"/>
      <c r="I50" s="223"/>
      <c r="J50" s="224"/>
    </row>
    <row r="51" spans="3:10" s="37" customFormat="1" ht="276" customHeight="1">
      <c r="C51" s="228"/>
      <c r="D51" s="229"/>
      <c r="E51" s="229"/>
      <c r="F51" s="229"/>
      <c r="G51" s="229"/>
      <c r="H51" s="229"/>
      <c r="I51" s="229"/>
      <c r="J51" s="230"/>
    </row>
    <row r="52" spans="3:10" s="37" customFormat="1" ht="24" customHeight="1">
      <c r="C52" s="222" t="s">
        <v>62</v>
      </c>
      <c r="D52" s="223"/>
      <c r="E52" s="223"/>
      <c r="F52" s="223"/>
      <c r="G52" s="223"/>
      <c r="H52" s="223"/>
      <c r="I52" s="223"/>
      <c r="J52" s="224"/>
    </row>
    <row r="53" spans="3:10" s="37" customFormat="1" ht="114.75" customHeight="1">
      <c r="C53" s="405" t="s">
        <v>63</v>
      </c>
      <c r="D53" s="406"/>
      <c r="E53" s="406"/>
      <c r="F53" s="406"/>
      <c r="G53" s="406"/>
      <c r="H53" s="406"/>
      <c r="I53" s="406"/>
      <c r="J53" s="407"/>
    </row>
    <row r="54" spans="3:10" s="28" customFormat="1" ht="35.25" customHeight="1">
      <c r="C54" s="33" t="s">
        <v>64</v>
      </c>
      <c r="D54" s="415"/>
      <c r="E54" s="417"/>
      <c r="F54" s="418"/>
      <c r="G54" s="413" t="s">
        <v>65</v>
      </c>
      <c r="H54" s="414"/>
      <c r="I54" s="415"/>
      <c r="J54" s="416"/>
    </row>
    <row r="55" spans="3:10" s="37" customFormat="1" ht="35.25" customHeight="1">
      <c r="C55" s="79" t="s">
        <v>66</v>
      </c>
      <c r="D55" s="225"/>
      <c r="E55" s="226"/>
      <c r="F55" s="227"/>
      <c r="G55" s="463" t="s">
        <v>67</v>
      </c>
      <c r="H55" s="464"/>
      <c r="I55" s="225"/>
      <c r="J55" s="462"/>
    </row>
    <row r="56" spans="3:10" s="37" customFormat="1" ht="35.25" customHeight="1">
      <c r="C56" s="73" t="s">
        <v>68</v>
      </c>
      <c r="D56" s="415"/>
      <c r="E56" s="417"/>
      <c r="F56" s="418"/>
      <c r="G56" s="76"/>
      <c r="H56" s="76"/>
      <c r="I56" s="77"/>
      <c r="J56" s="78"/>
    </row>
    <row r="57" spans="3:10" s="37" customFormat="1" ht="35.25" customHeight="1">
      <c r="C57" s="73" t="s">
        <v>69</v>
      </c>
      <c r="D57" s="415"/>
      <c r="E57" s="417"/>
      <c r="F57" s="418"/>
      <c r="G57" s="76"/>
      <c r="H57" s="76"/>
      <c r="I57" s="77"/>
      <c r="J57" s="78"/>
    </row>
    <row r="58" spans="3:10" s="37" customFormat="1" ht="35.25" customHeight="1">
      <c r="C58" s="73" t="s">
        <v>70</v>
      </c>
      <c r="D58" s="417"/>
      <c r="E58" s="417"/>
      <c r="F58" s="418"/>
      <c r="G58" s="76"/>
      <c r="H58" s="76"/>
      <c r="I58" s="77"/>
      <c r="J58" s="78"/>
    </row>
    <row r="59" spans="3:10" s="37" customFormat="1" ht="39" customHeight="1" thickBot="1">
      <c r="C59" s="35" t="s">
        <v>71</v>
      </c>
      <c r="D59" s="419">
        <f>+D29</f>
        <v>0</v>
      </c>
      <c r="E59" s="420"/>
      <c r="F59" s="420"/>
      <c r="G59" s="420"/>
      <c r="H59" s="420"/>
      <c r="I59" s="420"/>
      <c r="J59" s="421"/>
    </row>
    <row r="60" spans="3:10" s="37" customFormat="1" ht="35.25" customHeight="1">
      <c r="C60" s="422" t="s">
        <v>72</v>
      </c>
      <c r="D60" s="423"/>
      <c r="E60" s="423"/>
      <c r="F60" s="423"/>
      <c r="G60" s="423"/>
      <c r="H60" s="423"/>
      <c r="I60" s="423"/>
      <c r="J60" s="424"/>
    </row>
    <row r="61" spans="3:10" s="37" customFormat="1" ht="45" customHeight="1">
      <c r="C61" s="151" t="s">
        <v>73</v>
      </c>
      <c r="D61" s="152"/>
      <c r="E61" s="152"/>
      <c r="F61" s="152"/>
      <c r="G61" s="152"/>
      <c r="H61" s="152"/>
      <c r="I61" s="152"/>
      <c r="J61" s="153"/>
    </row>
    <row r="62" spans="3:10" s="37" customFormat="1" ht="141" customHeight="1">
      <c r="C62" s="468"/>
      <c r="D62" s="469"/>
      <c r="E62" s="469"/>
      <c r="F62" s="469"/>
      <c r="G62" s="469"/>
      <c r="H62" s="469"/>
      <c r="I62" s="469"/>
      <c r="J62" s="470"/>
    </row>
    <row r="63" spans="3:10" s="37" customFormat="1" ht="35.25" customHeight="1">
      <c r="C63" s="222" t="s">
        <v>74</v>
      </c>
      <c r="D63" s="223"/>
      <c r="E63" s="223"/>
      <c r="F63" s="223"/>
      <c r="G63" s="223"/>
      <c r="H63" s="223"/>
      <c r="I63" s="223"/>
      <c r="J63" s="224"/>
    </row>
    <row r="64" spans="3:10" s="37" customFormat="1" ht="35.25" customHeight="1">
      <c r="C64" s="465"/>
      <c r="D64" s="466"/>
      <c r="E64" s="466"/>
      <c r="F64" s="466"/>
      <c r="G64" s="466"/>
      <c r="H64" s="466"/>
      <c r="I64" s="466"/>
      <c r="J64" s="467"/>
    </row>
    <row r="65" spans="3:10" s="37" customFormat="1" ht="35.25" customHeight="1">
      <c r="C65" s="465"/>
      <c r="D65" s="466"/>
      <c r="E65" s="466"/>
      <c r="F65" s="466"/>
      <c r="G65" s="466"/>
      <c r="H65" s="466"/>
      <c r="I65" s="466"/>
      <c r="J65" s="467"/>
    </row>
    <row r="66" spans="3:10" s="28" customFormat="1" ht="35.25" customHeight="1">
      <c r="C66" s="465"/>
      <c r="D66" s="466"/>
      <c r="E66" s="466"/>
      <c r="F66" s="466"/>
      <c r="G66" s="466"/>
      <c r="H66" s="466"/>
      <c r="I66" s="466"/>
      <c r="J66" s="467"/>
    </row>
    <row r="67" spans="3:10" s="28" customFormat="1" ht="35.25" customHeight="1">
      <c r="C67" s="222" t="s">
        <v>75</v>
      </c>
      <c r="D67" s="223"/>
      <c r="E67" s="223"/>
      <c r="F67" s="223"/>
      <c r="G67" s="223"/>
      <c r="H67" s="223"/>
      <c r="I67" s="223"/>
      <c r="J67" s="224"/>
    </row>
    <row r="68" spans="3:10" s="28" customFormat="1" ht="35.25" customHeight="1">
      <c r="C68" s="336" t="s">
        <v>76</v>
      </c>
      <c r="D68" s="337"/>
      <c r="E68" s="337"/>
      <c r="F68" s="337"/>
      <c r="G68" s="337"/>
      <c r="H68" s="337"/>
      <c r="I68" s="337"/>
      <c r="J68" s="338"/>
    </row>
    <row r="69" spans="3:10" s="37" customFormat="1" ht="35.25" customHeight="1">
      <c r="C69" s="198" t="s">
        <v>77</v>
      </c>
      <c r="D69" s="150"/>
      <c r="E69" s="150" t="s">
        <v>78</v>
      </c>
      <c r="F69" s="150"/>
      <c r="G69" s="150"/>
      <c r="H69" s="150" t="s">
        <v>79</v>
      </c>
      <c r="I69" s="150"/>
      <c r="J69" s="239"/>
    </row>
    <row r="70" spans="3:10" s="37" customFormat="1" ht="40.5" customHeight="1">
      <c r="C70" s="220"/>
      <c r="D70" s="218"/>
      <c r="E70" s="221"/>
      <c r="F70" s="218"/>
      <c r="G70" s="218"/>
      <c r="H70" s="218"/>
      <c r="I70" s="218"/>
      <c r="J70" s="219"/>
    </row>
    <row r="71" spans="3:10" s="37" customFormat="1" ht="40.5" customHeight="1">
      <c r="C71" s="220"/>
      <c r="D71" s="218"/>
      <c r="E71" s="221"/>
      <c r="F71" s="218"/>
      <c r="G71" s="218"/>
      <c r="H71" s="218"/>
      <c r="I71" s="218"/>
      <c r="J71" s="219"/>
    </row>
    <row r="72" spans="3:10" s="37" customFormat="1" ht="39.75" customHeight="1">
      <c r="C72" s="220"/>
      <c r="D72" s="218"/>
      <c r="E72" s="221"/>
      <c r="F72" s="218"/>
      <c r="G72" s="218"/>
      <c r="H72" s="218"/>
      <c r="I72" s="218"/>
      <c r="J72" s="219"/>
    </row>
    <row r="73" spans="3:10" s="37" customFormat="1" ht="48" customHeight="1">
      <c r="C73" s="336" t="s">
        <v>80</v>
      </c>
      <c r="D73" s="337"/>
      <c r="E73" s="337"/>
      <c r="F73" s="337"/>
      <c r="G73" s="337"/>
      <c r="H73" s="337"/>
      <c r="I73" s="337"/>
      <c r="J73" s="338"/>
    </row>
    <row r="74" spans="3:10" s="37" customFormat="1" ht="42.75" customHeight="1">
      <c r="C74" s="198" t="s">
        <v>81</v>
      </c>
      <c r="D74" s="150"/>
      <c r="E74" s="150" t="s">
        <v>82</v>
      </c>
      <c r="F74" s="150"/>
      <c r="G74" s="150"/>
      <c r="H74" s="150" t="s">
        <v>83</v>
      </c>
      <c r="I74" s="150"/>
      <c r="J74" s="239"/>
    </row>
    <row r="75" spans="3:10" s="37" customFormat="1" ht="40.5" customHeight="1">
      <c r="C75" s="220"/>
      <c r="D75" s="218"/>
      <c r="E75" s="221"/>
      <c r="F75" s="218"/>
      <c r="G75" s="218"/>
      <c r="H75" s="218"/>
      <c r="I75" s="218"/>
      <c r="J75" s="219"/>
    </row>
    <row r="76" spans="3:10" s="37" customFormat="1" ht="39.75" customHeight="1">
      <c r="C76" s="220"/>
      <c r="D76" s="218"/>
      <c r="E76" s="221"/>
      <c r="F76" s="218"/>
      <c r="G76" s="218"/>
      <c r="H76" s="218"/>
      <c r="I76" s="218"/>
      <c r="J76" s="219"/>
    </row>
    <row r="77" spans="3:10" s="30" customFormat="1" ht="41.25" customHeight="1">
      <c r="C77" s="220"/>
      <c r="D77" s="218"/>
      <c r="E77" s="221"/>
      <c r="F77" s="218"/>
      <c r="G77" s="218"/>
      <c r="H77" s="403"/>
      <c r="I77" s="403"/>
      <c r="J77" s="404"/>
    </row>
    <row r="78" spans="3:10" s="37" customFormat="1" ht="35.25" customHeight="1">
      <c r="C78" s="336" t="s">
        <v>84</v>
      </c>
      <c r="D78" s="337"/>
      <c r="E78" s="337"/>
      <c r="F78" s="337"/>
      <c r="G78" s="337"/>
      <c r="H78" s="337"/>
      <c r="I78" s="337"/>
      <c r="J78" s="338"/>
    </row>
    <row r="79" spans="3:10" s="37" customFormat="1" ht="35.25" customHeight="1">
      <c r="C79" s="198" t="s">
        <v>85</v>
      </c>
      <c r="D79" s="150"/>
      <c r="E79" s="150" t="s">
        <v>86</v>
      </c>
      <c r="F79" s="150"/>
      <c r="G79" s="150"/>
      <c r="H79" s="150" t="s">
        <v>87</v>
      </c>
      <c r="I79" s="150"/>
      <c r="J79" s="239"/>
    </row>
    <row r="80" spans="3:10" s="37" customFormat="1" ht="35.25" customHeight="1">
      <c r="C80" s="220"/>
      <c r="D80" s="218"/>
      <c r="E80" s="218"/>
      <c r="F80" s="218"/>
      <c r="G80" s="218"/>
      <c r="H80" s="146"/>
      <c r="I80" s="146"/>
      <c r="J80" s="350"/>
    </row>
    <row r="81" spans="1:283" s="37" customFormat="1" ht="35.25" customHeight="1">
      <c r="C81" s="220"/>
      <c r="D81" s="218"/>
      <c r="E81" s="218"/>
      <c r="F81" s="218"/>
      <c r="G81" s="218"/>
      <c r="H81" s="218"/>
      <c r="I81" s="218"/>
      <c r="J81" s="219"/>
    </row>
    <row r="82" spans="1:283" s="37" customFormat="1" ht="35.25" customHeight="1">
      <c r="C82" s="220"/>
      <c r="D82" s="218"/>
      <c r="E82" s="218"/>
      <c r="F82" s="218"/>
      <c r="G82" s="218"/>
      <c r="H82" s="403"/>
      <c r="I82" s="403"/>
      <c r="J82" s="404"/>
    </row>
    <row r="83" spans="1:283" s="37" customFormat="1" ht="35.25" customHeight="1">
      <c r="C83" s="336" t="s">
        <v>88</v>
      </c>
      <c r="D83" s="337"/>
      <c r="E83" s="337"/>
      <c r="F83" s="337"/>
      <c r="G83" s="337"/>
      <c r="H83" s="337"/>
      <c r="I83" s="337"/>
      <c r="J83" s="338"/>
    </row>
    <row r="84" spans="1:283" s="37" customFormat="1" ht="39.75" customHeight="1">
      <c r="C84" s="198" t="s">
        <v>89</v>
      </c>
      <c r="D84" s="150"/>
      <c r="E84" s="150" t="s">
        <v>90</v>
      </c>
      <c r="F84" s="150"/>
      <c r="G84" s="150"/>
      <c r="H84" s="150"/>
      <c r="I84" s="150"/>
      <c r="J84" s="239"/>
    </row>
    <row r="85" spans="1:283" s="39" customFormat="1" ht="41.25" customHeight="1">
      <c r="A85" s="37"/>
      <c r="B85" s="37"/>
      <c r="C85" s="471"/>
      <c r="D85" s="437"/>
      <c r="E85" s="437"/>
      <c r="F85" s="437"/>
      <c r="G85" s="437"/>
      <c r="H85" s="437"/>
      <c r="I85" s="437"/>
      <c r="J85" s="438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</row>
    <row r="86" spans="1:283" s="37" customFormat="1" ht="41.25" customHeight="1">
      <c r="C86" s="471"/>
      <c r="D86" s="437"/>
      <c r="E86" s="437"/>
      <c r="F86" s="437"/>
      <c r="G86" s="437"/>
      <c r="H86" s="437"/>
      <c r="I86" s="437"/>
      <c r="J86" s="438"/>
    </row>
    <row r="87" spans="1:283" s="37" customFormat="1" ht="35.25" customHeight="1">
      <c r="C87" s="336" t="s">
        <v>91</v>
      </c>
      <c r="D87" s="337"/>
      <c r="E87" s="337"/>
      <c r="F87" s="337"/>
      <c r="G87" s="337"/>
      <c r="H87" s="337"/>
      <c r="I87" s="337"/>
      <c r="J87" s="338"/>
    </row>
    <row r="88" spans="1:283" s="37" customFormat="1" ht="71.25" customHeight="1">
      <c r="C88" s="449"/>
      <c r="D88" s="341"/>
      <c r="E88" s="341"/>
      <c r="F88" s="341"/>
      <c r="G88" s="341"/>
      <c r="H88" s="341"/>
      <c r="I88" s="341"/>
      <c r="J88" s="450"/>
    </row>
    <row r="89" spans="1:283" s="37" customFormat="1" ht="35.25" customHeight="1">
      <c r="C89" s="336" t="s">
        <v>92</v>
      </c>
      <c r="D89" s="337"/>
      <c r="E89" s="337"/>
      <c r="F89" s="337"/>
      <c r="G89" s="337"/>
      <c r="H89" s="337"/>
      <c r="I89" s="337"/>
      <c r="J89" s="338"/>
    </row>
    <row r="90" spans="1:283" s="37" customFormat="1" ht="35.25" customHeight="1">
      <c r="C90" s="102" t="s">
        <v>93</v>
      </c>
      <c r="D90" s="150" t="s">
        <v>94</v>
      </c>
      <c r="E90" s="150"/>
      <c r="F90" s="150"/>
      <c r="G90" s="150"/>
      <c r="H90" s="150" t="s">
        <v>95</v>
      </c>
      <c r="I90" s="150"/>
      <c r="J90" s="239"/>
    </row>
    <row r="91" spans="1:283" s="37" customFormat="1" ht="35.25" customHeight="1">
      <c r="C91" s="103"/>
      <c r="D91" s="341"/>
      <c r="E91" s="341"/>
      <c r="F91" s="341"/>
      <c r="G91" s="341"/>
      <c r="H91" s="146"/>
      <c r="I91" s="146"/>
      <c r="J91" s="350"/>
    </row>
    <row r="92" spans="1:283" s="42" customFormat="1" ht="35.25" customHeight="1">
      <c r="C92" s="103"/>
      <c r="D92" s="341"/>
      <c r="E92" s="341"/>
      <c r="F92" s="341"/>
      <c r="G92" s="341"/>
      <c r="H92" s="146"/>
      <c r="I92" s="146"/>
      <c r="J92" s="350"/>
    </row>
    <row r="93" spans="1:283" s="42" customFormat="1" ht="35.25" customHeight="1">
      <c r="C93" s="103"/>
      <c r="D93" s="341"/>
      <c r="E93" s="341"/>
      <c r="F93" s="341"/>
      <c r="G93" s="341"/>
      <c r="H93" s="146"/>
      <c r="I93" s="146"/>
      <c r="J93" s="350"/>
    </row>
    <row r="94" spans="1:283" s="37" customFormat="1" ht="35.25" customHeight="1">
      <c r="C94" s="336" t="s">
        <v>96</v>
      </c>
      <c r="D94" s="337"/>
      <c r="E94" s="337"/>
      <c r="F94" s="337"/>
      <c r="G94" s="337"/>
      <c r="H94" s="337"/>
      <c r="I94" s="337"/>
      <c r="J94" s="338"/>
    </row>
    <row r="95" spans="1:283" s="37" customFormat="1" ht="112.5" customHeight="1" thickBot="1">
      <c r="C95" s="439"/>
      <c r="D95" s="440"/>
      <c r="E95" s="440"/>
      <c r="F95" s="440"/>
      <c r="G95" s="440"/>
      <c r="H95" s="440"/>
      <c r="I95" s="440"/>
      <c r="J95" s="441"/>
    </row>
    <row r="96" spans="1:283" s="37" customFormat="1" ht="12.75" customHeight="1" thickBot="1">
      <c r="C96" s="456"/>
      <c r="D96" s="457"/>
      <c r="E96" s="457"/>
      <c r="F96" s="457"/>
      <c r="G96" s="457"/>
      <c r="H96" s="457"/>
      <c r="I96" s="457"/>
      <c r="J96" s="458"/>
    </row>
    <row r="97" spans="3:10 16384:16384" s="37" customFormat="1" ht="35.25" customHeight="1">
      <c r="C97" s="442" t="s">
        <v>97</v>
      </c>
      <c r="D97" s="443"/>
      <c r="E97" s="443"/>
      <c r="F97" s="443"/>
      <c r="G97" s="443"/>
      <c r="H97" s="443"/>
      <c r="I97" s="443"/>
      <c r="J97" s="444"/>
    </row>
    <row r="98" spans="3:10 16384:16384" s="37" customFormat="1" ht="35.25" customHeight="1">
      <c r="C98" s="273" t="s">
        <v>98</v>
      </c>
      <c r="D98" s="445"/>
      <c r="E98" s="445"/>
      <c r="F98" s="445"/>
      <c r="G98" s="445"/>
      <c r="H98" s="445"/>
      <c r="I98" s="445"/>
      <c r="J98" s="446"/>
    </row>
    <row r="99" spans="3:10 16384:16384" s="37" customFormat="1" ht="35.25" customHeight="1">
      <c r="C99" s="459" t="s">
        <v>99</v>
      </c>
      <c r="D99" s="460"/>
      <c r="E99" s="460"/>
      <c r="F99" s="460"/>
      <c r="G99" s="460"/>
      <c r="H99" s="460"/>
      <c r="I99" s="460"/>
      <c r="J99" s="461"/>
    </row>
    <row r="100" spans="3:10 16384:16384" s="37" customFormat="1" ht="35.25" customHeight="1">
      <c r="C100" s="104" t="s">
        <v>100</v>
      </c>
      <c r="D100" s="267" t="s">
        <v>101</v>
      </c>
      <c r="E100" s="447"/>
      <c r="F100" s="447"/>
      <c r="G100" s="448"/>
      <c r="H100" s="105" t="s">
        <v>102</v>
      </c>
      <c r="I100" s="106" t="s">
        <v>103</v>
      </c>
      <c r="J100" s="75" t="s">
        <v>104</v>
      </c>
    </row>
    <row r="101" spans="3:10 16384:16384" s="42" customFormat="1" ht="35.25" customHeight="1">
      <c r="C101" s="122"/>
      <c r="D101" s="451"/>
      <c r="E101" s="475"/>
      <c r="F101" s="475"/>
      <c r="G101" s="452"/>
      <c r="H101" s="121"/>
      <c r="I101" s="118"/>
      <c r="J101" s="120"/>
    </row>
    <row r="102" spans="3:10 16384:16384" s="37" customFormat="1" ht="35.25" customHeight="1">
      <c r="C102" s="206" t="s">
        <v>105</v>
      </c>
      <c r="D102" s="238"/>
      <c r="E102" s="238"/>
      <c r="F102" s="238"/>
      <c r="G102" s="238"/>
      <c r="H102" s="238"/>
      <c r="I102" s="238"/>
      <c r="J102" s="115">
        <v>0</v>
      </c>
      <c r="XFD102" s="37">
        <f>SUM(A102:XFC102)</f>
        <v>0</v>
      </c>
    </row>
    <row r="103" spans="3:10 16384:16384" s="37" customFormat="1" ht="35.25" customHeight="1">
      <c r="C103" s="209" t="s">
        <v>106</v>
      </c>
      <c r="D103" s="238"/>
      <c r="E103" s="238"/>
      <c r="F103" s="238"/>
      <c r="G103" s="238"/>
      <c r="H103" s="238"/>
      <c r="I103" s="238"/>
      <c r="J103" s="339"/>
    </row>
    <row r="104" spans="3:10 16384:16384" s="37" customFormat="1" ht="35.25" customHeight="1">
      <c r="C104" s="104" t="s">
        <v>107</v>
      </c>
      <c r="D104" s="267" t="s">
        <v>108</v>
      </c>
      <c r="E104" s="266"/>
      <c r="F104" s="434" t="s">
        <v>101</v>
      </c>
      <c r="G104" s="435"/>
      <c r="H104" s="436"/>
      <c r="I104" s="106" t="s">
        <v>103</v>
      </c>
      <c r="J104" s="107" t="s">
        <v>104</v>
      </c>
    </row>
    <row r="105" spans="3:10 16384:16384" s="37" customFormat="1" ht="35.25" customHeight="1">
      <c r="C105" s="123"/>
      <c r="D105" s="451"/>
      <c r="E105" s="452"/>
      <c r="F105" s="453"/>
      <c r="G105" s="454"/>
      <c r="H105" s="455"/>
      <c r="I105" s="118"/>
      <c r="J105" s="120"/>
    </row>
    <row r="106" spans="3:10 16384:16384" s="42" customFormat="1" ht="35.25" customHeight="1">
      <c r="C106" s="206" t="s">
        <v>109</v>
      </c>
      <c r="D106" s="238"/>
      <c r="E106" s="238"/>
      <c r="F106" s="238"/>
      <c r="G106" s="238"/>
      <c r="H106" s="238"/>
      <c r="I106" s="238"/>
      <c r="J106" s="115">
        <v>0</v>
      </c>
    </row>
    <row r="107" spans="3:10 16384:16384" s="42" customFormat="1" ht="35.25" customHeight="1">
      <c r="C107" s="209" t="s">
        <v>110</v>
      </c>
      <c r="D107" s="238"/>
      <c r="E107" s="238"/>
      <c r="F107" s="238"/>
      <c r="G107" s="238"/>
      <c r="H107" s="238"/>
      <c r="I107" s="238"/>
      <c r="J107" s="339"/>
    </row>
    <row r="108" spans="3:10 16384:16384" s="37" customFormat="1" ht="63.75" customHeight="1">
      <c r="C108" s="326" t="s">
        <v>111</v>
      </c>
      <c r="D108" s="344"/>
      <c r="E108" s="327"/>
      <c r="F108" s="327"/>
      <c r="G108" s="327"/>
      <c r="H108" s="328"/>
      <c r="I108" s="108" t="s">
        <v>112</v>
      </c>
      <c r="J108" s="107" t="s">
        <v>104</v>
      </c>
    </row>
    <row r="109" spans="3:10 16384:16384" s="37" customFormat="1" ht="35.25" customHeight="1">
      <c r="C109" s="247"/>
      <c r="D109" s="345"/>
      <c r="E109" s="244"/>
      <c r="F109" s="244"/>
      <c r="G109" s="244"/>
      <c r="H109" s="245"/>
      <c r="I109" s="118" t="s">
        <v>113</v>
      </c>
      <c r="J109" s="20"/>
    </row>
    <row r="110" spans="3:10 16384:16384" s="37" customFormat="1" ht="34.5" customHeight="1">
      <c r="C110" s="206" t="s">
        <v>114</v>
      </c>
      <c r="D110" s="238"/>
      <c r="E110" s="238"/>
      <c r="F110" s="238"/>
      <c r="G110" s="238"/>
      <c r="H110" s="238"/>
      <c r="I110" s="238"/>
      <c r="J110" s="24">
        <v>0</v>
      </c>
    </row>
    <row r="111" spans="3:10 16384:16384" s="37" customFormat="1" ht="27" customHeight="1">
      <c r="C111" s="209" t="s">
        <v>115</v>
      </c>
      <c r="D111" s="238"/>
      <c r="E111" s="238"/>
      <c r="F111" s="238"/>
      <c r="G111" s="238"/>
      <c r="H111" s="238"/>
      <c r="I111" s="238"/>
      <c r="J111" s="339"/>
    </row>
    <row r="112" spans="3:10 16384:16384" s="37" customFormat="1" ht="63.75" customHeight="1">
      <c r="C112" s="342" t="s">
        <v>116</v>
      </c>
      <c r="D112" s="343"/>
      <c r="E112" s="343"/>
      <c r="F112" s="343"/>
      <c r="G112" s="106" t="s">
        <v>117</v>
      </c>
      <c r="H112" s="106" t="s">
        <v>118</v>
      </c>
      <c r="I112" s="108" t="s">
        <v>112</v>
      </c>
      <c r="J112" s="107" t="s">
        <v>104</v>
      </c>
    </row>
    <row r="113" spans="3:10" s="37" customFormat="1" ht="27" customHeight="1">
      <c r="C113" s="247"/>
      <c r="D113" s="244"/>
      <c r="E113" s="244"/>
      <c r="F113" s="245"/>
      <c r="G113" s="128"/>
      <c r="H113" s="116"/>
      <c r="I113" s="118"/>
      <c r="J113" s="20"/>
    </row>
    <row r="114" spans="3:10" s="37" customFormat="1" ht="34.5" customHeight="1">
      <c r="C114" s="206" t="s">
        <v>119</v>
      </c>
      <c r="D114" s="238"/>
      <c r="E114" s="238"/>
      <c r="F114" s="238"/>
      <c r="G114" s="238"/>
      <c r="H114" s="238"/>
      <c r="I114" s="238"/>
      <c r="J114" s="24">
        <v>0</v>
      </c>
    </row>
    <row r="115" spans="3:10" s="37" customFormat="1" ht="27" customHeight="1">
      <c r="C115" s="209" t="s">
        <v>120</v>
      </c>
      <c r="D115" s="238"/>
      <c r="E115" s="238"/>
      <c r="F115" s="238"/>
      <c r="G115" s="238"/>
      <c r="H115" s="238"/>
      <c r="I115" s="238"/>
      <c r="J115" s="339"/>
    </row>
    <row r="116" spans="3:10" s="37" customFormat="1" ht="55.5" customHeight="1">
      <c r="C116" s="326" t="s">
        <v>121</v>
      </c>
      <c r="D116" s="344"/>
      <c r="E116" s="346"/>
      <c r="F116" s="346"/>
      <c r="G116" s="347"/>
      <c r="H116" s="106" t="s">
        <v>118</v>
      </c>
      <c r="I116" s="108" t="s">
        <v>112</v>
      </c>
      <c r="J116" s="107" t="s">
        <v>104</v>
      </c>
    </row>
    <row r="117" spans="3:10" s="37" customFormat="1" ht="27" customHeight="1">
      <c r="C117" s="348"/>
      <c r="D117" s="349"/>
      <c r="E117" s="282"/>
      <c r="F117" s="282"/>
      <c r="G117" s="283"/>
      <c r="H117" s="117"/>
      <c r="I117" s="118"/>
      <c r="J117" s="20"/>
    </row>
    <row r="118" spans="3:10" s="37" customFormat="1" ht="34.5" customHeight="1" thickBot="1">
      <c r="C118" s="206" t="s">
        <v>122</v>
      </c>
      <c r="D118" s="238"/>
      <c r="E118" s="238"/>
      <c r="F118" s="238"/>
      <c r="G118" s="238"/>
      <c r="H118" s="238"/>
      <c r="I118" s="238"/>
      <c r="J118" s="109">
        <v>0</v>
      </c>
    </row>
    <row r="119" spans="3:10" s="37" customFormat="1" ht="27" customHeight="1">
      <c r="C119" s="240" t="s">
        <v>123</v>
      </c>
      <c r="D119" s="241"/>
      <c r="E119" s="241"/>
      <c r="F119" s="241"/>
      <c r="G119" s="241"/>
      <c r="H119" s="241"/>
      <c r="I119" s="241"/>
      <c r="J119" s="242"/>
    </row>
    <row r="120" spans="3:10" s="37" customFormat="1" ht="27" customHeight="1">
      <c r="C120" s="209" t="s">
        <v>124</v>
      </c>
      <c r="D120" s="210"/>
      <c r="E120" s="210"/>
      <c r="F120" s="210"/>
      <c r="G120" s="210"/>
      <c r="H120" s="210"/>
      <c r="I120" s="210"/>
      <c r="J120" s="211"/>
    </row>
    <row r="121" spans="3:10" s="37" customFormat="1" ht="27" customHeight="1">
      <c r="C121" s="104" t="s">
        <v>125</v>
      </c>
      <c r="D121" s="208" t="s">
        <v>126</v>
      </c>
      <c r="E121" s="208"/>
      <c r="F121" s="208"/>
      <c r="G121" s="208"/>
      <c r="H121" s="208"/>
      <c r="I121" s="208"/>
      <c r="J121" s="75" t="s">
        <v>127</v>
      </c>
    </row>
    <row r="122" spans="3:10" s="37" customFormat="1" ht="27" customHeight="1">
      <c r="C122" s="110" t="s">
        <v>128</v>
      </c>
      <c r="D122" s="214"/>
      <c r="E122" s="214"/>
      <c r="F122" s="214"/>
      <c r="G122" s="214"/>
      <c r="H122" s="214"/>
      <c r="I122" s="214"/>
      <c r="J122" s="124"/>
    </row>
    <row r="123" spans="3:10" s="37" customFormat="1" ht="27" customHeight="1">
      <c r="C123" s="110" t="s">
        <v>129</v>
      </c>
      <c r="D123" s="214"/>
      <c r="E123" s="214"/>
      <c r="F123" s="214"/>
      <c r="G123" s="214"/>
      <c r="H123" s="214"/>
      <c r="I123" s="214"/>
      <c r="J123" s="124"/>
    </row>
    <row r="124" spans="3:10" s="37" customFormat="1" ht="27" customHeight="1">
      <c r="C124" s="110" t="s">
        <v>130</v>
      </c>
      <c r="D124" s="214"/>
      <c r="E124" s="214"/>
      <c r="F124" s="214"/>
      <c r="G124" s="214"/>
      <c r="H124" s="214"/>
      <c r="I124" s="214"/>
      <c r="J124" s="124"/>
    </row>
    <row r="125" spans="3:10" s="37" customFormat="1" ht="27" customHeight="1">
      <c r="C125" s="206" t="s">
        <v>131</v>
      </c>
      <c r="D125" s="207"/>
      <c r="E125" s="207"/>
      <c r="F125" s="207"/>
      <c r="G125" s="207"/>
      <c r="H125" s="207"/>
      <c r="I125" s="207"/>
      <c r="J125" s="24">
        <f>SUM(J122:J124)</f>
        <v>0</v>
      </c>
    </row>
    <row r="126" spans="3:10" s="37" customFormat="1" ht="27" customHeight="1">
      <c r="C126" s="209" t="s">
        <v>132</v>
      </c>
      <c r="D126" s="210"/>
      <c r="E126" s="210"/>
      <c r="F126" s="210"/>
      <c r="G126" s="210"/>
      <c r="H126" s="210"/>
      <c r="I126" s="210"/>
      <c r="J126" s="211"/>
    </row>
    <row r="127" spans="3:10" s="37" customFormat="1" ht="27" customHeight="1">
      <c r="C127" s="248" t="s">
        <v>133</v>
      </c>
      <c r="D127" s="249"/>
      <c r="E127" s="250"/>
      <c r="F127" s="208" t="s">
        <v>134</v>
      </c>
      <c r="G127" s="208"/>
      <c r="H127" s="208" t="s">
        <v>135</v>
      </c>
      <c r="I127" s="208"/>
      <c r="J127" s="212" t="s">
        <v>136</v>
      </c>
    </row>
    <row r="128" spans="3:10" s="37" customFormat="1" ht="27" customHeight="1">
      <c r="C128" s="251"/>
      <c r="D128" s="252"/>
      <c r="E128" s="253"/>
      <c r="F128" s="208"/>
      <c r="G128" s="208"/>
      <c r="H128" s="208"/>
      <c r="I128" s="208"/>
      <c r="J128" s="213"/>
    </row>
    <row r="129" spans="3:10" s="37" customFormat="1" ht="24" customHeight="1">
      <c r="C129" s="233"/>
      <c r="D129" s="234"/>
      <c r="E129" s="235"/>
      <c r="F129" s="215"/>
      <c r="G129" s="216"/>
      <c r="H129" s="215"/>
      <c r="I129" s="216"/>
      <c r="J129" s="20"/>
    </row>
    <row r="130" spans="3:10" s="37" customFormat="1" ht="27" customHeight="1">
      <c r="C130" s="233"/>
      <c r="D130" s="234"/>
      <c r="E130" s="235"/>
      <c r="F130" s="146"/>
      <c r="G130" s="146"/>
      <c r="H130" s="146"/>
      <c r="I130" s="146"/>
      <c r="J130" s="20"/>
    </row>
    <row r="131" spans="3:10" s="37" customFormat="1" ht="27" customHeight="1">
      <c r="C131" s="233"/>
      <c r="D131" s="234"/>
      <c r="E131" s="235"/>
      <c r="F131" s="146"/>
      <c r="G131" s="146"/>
      <c r="H131" s="215"/>
      <c r="I131" s="216"/>
      <c r="J131" s="20"/>
    </row>
    <row r="132" spans="3:10" s="37" customFormat="1" ht="27" customHeight="1">
      <c r="C132" s="233"/>
      <c r="D132" s="234"/>
      <c r="E132" s="235"/>
      <c r="F132" s="146"/>
      <c r="G132" s="146"/>
      <c r="H132" s="215"/>
      <c r="I132" s="216"/>
      <c r="J132" s="20"/>
    </row>
    <row r="133" spans="3:10" s="37" customFormat="1" ht="27" customHeight="1">
      <c r="C133" s="233"/>
      <c r="D133" s="234"/>
      <c r="E133" s="235"/>
      <c r="F133" s="215"/>
      <c r="G133" s="340"/>
      <c r="H133" s="215"/>
      <c r="I133" s="340"/>
      <c r="J133" s="20"/>
    </row>
    <row r="134" spans="3:10" s="37" customFormat="1" ht="27" customHeight="1">
      <c r="C134" s="206" t="s">
        <v>131</v>
      </c>
      <c r="D134" s="276"/>
      <c r="E134" s="276"/>
      <c r="F134" s="276"/>
      <c r="G134" s="276"/>
      <c r="H134" s="276"/>
      <c r="I134" s="276"/>
      <c r="J134" s="22">
        <f>SUM(J129:J133)</f>
        <v>0</v>
      </c>
    </row>
    <row r="135" spans="3:10" s="37" customFormat="1" ht="27" customHeight="1">
      <c r="C135" s="209" t="s">
        <v>137</v>
      </c>
      <c r="D135" s="210"/>
      <c r="E135" s="210"/>
      <c r="F135" s="210"/>
      <c r="G135" s="210"/>
      <c r="H135" s="210"/>
      <c r="I135" s="210"/>
      <c r="J135" s="211"/>
    </row>
    <row r="136" spans="3:10" s="37" customFormat="1" ht="27" customHeight="1">
      <c r="C136" s="326" t="s">
        <v>38</v>
      </c>
      <c r="D136" s="327"/>
      <c r="E136" s="327"/>
      <c r="F136" s="327"/>
      <c r="G136" s="328"/>
      <c r="H136" s="231" t="s">
        <v>138</v>
      </c>
      <c r="I136" s="231"/>
      <c r="J136" s="212" t="s">
        <v>104</v>
      </c>
    </row>
    <row r="137" spans="3:10" s="37" customFormat="1" ht="27" customHeight="1">
      <c r="C137" s="329"/>
      <c r="D137" s="330"/>
      <c r="E137" s="330"/>
      <c r="F137" s="330"/>
      <c r="G137" s="331"/>
      <c r="H137" s="231"/>
      <c r="I137" s="231"/>
      <c r="J137" s="212"/>
    </row>
    <row r="138" spans="3:10" s="37" customFormat="1" ht="27" customHeight="1">
      <c r="C138" s="324"/>
      <c r="D138" s="157"/>
      <c r="E138" s="157"/>
      <c r="F138" s="157"/>
      <c r="G138" s="325"/>
      <c r="H138" s="332"/>
      <c r="I138" s="325"/>
      <c r="J138" s="125"/>
    </row>
    <row r="139" spans="3:10" s="37" customFormat="1" ht="27" customHeight="1">
      <c r="C139" s="324"/>
      <c r="D139" s="157"/>
      <c r="E139" s="157"/>
      <c r="F139" s="157"/>
      <c r="G139" s="325"/>
      <c r="H139" s="332"/>
      <c r="I139" s="325"/>
      <c r="J139" s="125"/>
    </row>
    <row r="140" spans="3:10" s="37" customFormat="1" ht="27" customHeight="1">
      <c r="C140" s="333"/>
      <c r="D140" s="234"/>
      <c r="E140" s="234"/>
      <c r="F140" s="234"/>
      <c r="G140" s="235"/>
      <c r="H140" s="236"/>
      <c r="I140" s="236"/>
      <c r="J140" s="124"/>
    </row>
    <row r="141" spans="3:10" s="37" customFormat="1" ht="27" customHeight="1">
      <c r="C141" s="206" t="s">
        <v>131</v>
      </c>
      <c r="D141" s="207"/>
      <c r="E141" s="207"/>
      <c r="F141" s="207"/>
      <c r="G141" s="207"/>
      <c r="H141" s="207"/>
      <c r="I141" s="207"/>
      <c r="J141" s="22">
        <f>SUM(J138:J140)</f>
        <v>0</v>
      </c>
    </row>
    <row r="142" spans="3:10" s="37" customFormat="1" ht="27" customHeight="1">
      <c r="C142" s="209" t="s">
        <v>139</v>
      </c>
      <c r="D142" s="210"/>
      <c r="E142" s="210"/>
      <c r="F142" s="210"/>
      <c r="G142" s="210"/>
      <c r="H142" s="210"/>
      <c r="I142" s="210"/>
      <c r="J142" s="211"/>
    </row>
    <row r="143" spans="3:10" s="37" customFormat="1" ht="27" customHeight="1">
      <c r="C143" s="260" t="s">
        <v>140</v>
      </c>
      <c r="D143" s="261"/>
      <c r="E143" s="261"/>
      <c r="F143" s="261"/>
      <c r="G143" s="261"/>
      <c r="H143" s="261"/>
      <c r="I143" s="261"/>
      <c r="J143" s="75" t="s">
        <v>127</v>
      </c>
    </row>
    <row r="144" spans="3:10" s="37" customFormat="1" ht="27" customHeight="1">
      <c r="C144" s="334"/>
      <c r="D144" s="335"/>
      <c r="E144" s="335"/>
      <c r="F144" s="335"/>
      <c r="G144" s="335"/>
      <c r="H144" s="335"/>
      <c r="I144" s="335"/>
      <c r="J144" s="20"/>
    </row>
    <row r="145" spans="3:10" s="37" customFormat="1" ht="27" customHeight="1">
      <c r="C145" s="334"/>
      <c r="D145" s="335"/>
      <c r="E145" s="335"/>
      <c r="F145" s="335"/>
      <c r="G145" s="335"/>
      <c r="H145" s="335"/>
      <c r="I145" s="335"/>
      <c r="J145" s="20"/>
    </row>
    <row r="146" spans="3:10" s="37" customFormat="1" ht="27" customHeight="1">
      <c r="C146" s="334"/>
      <c r="D146" s="335"/>
      <c r="E146" s="335"/>
      <c r="F146" s="335"/>
      <c r="G146" s="335"/>
      <c r="H146" s="335"/>
      <c r="I146" s="335"/>
      <c r="J146" s="20"/>
    </row>
    <row r="147" spans="3:10" s="37" customFormat="1" ht="27" customHeight="1">
      <c r="C147" s="206" t="s">
        <v>141</v>
      </c>
      <c r="D147" s="207"/>
      <c r="E147" s="207"/>
      <c r="F147" s="207"/>
      <c r="G147" s="207"/>
      <c r="H147" s="207"/>
      <c r="I147" s="207"/>
      <c r="J147" s="22">
        <f>SUM(J144:J146)</f>
        <v>0</v>
      </c>
    </row>
    <row r="148" spans="3:10" s="37" customFormat="1" ht="27" customHeight="1">
      <c r="C148" s="273" t="s">
        <v>142</v>
      </c>
      <c r="D148" s="274"/>
      <c r="E148" s="274"/>
      <c r="F148" s="274"/>
      <c r="G148" s="274"/>
      <c r="H148" s="274"/>
      <c r="I148" s="274"/>
      <c r="J148" s="275"/>
    </row>
    <row r="149" spans="3:10" s="37" customFormat="1" ht="27" customHeight="1">
      <c r="C149" s="254" t="s">
        <v>143</v>
      </c>
      <c r="D149" s="255"/>
      <c r="E149" s="255"/>
      <c r="F149" s="255"/>
      <c r="G149" s="255"/>
      <c r="H149" s="255"/>
      <c r="I149" s="255"/>
      <c r="J149" s="256"/>
    </row>
    <row r="150" spans="3:10" s="37" customFormat="1" ht="27" customHeight="1">
      <c r="C150" s="259" t="s">
        <v>144</v>
      </c>
      <c r="D150" s="231" t="s">
        <v>145</v>
      </c>
      <c r="E150" s="231"/>
      <c r="F150" s="231" t="s">
        <v>146</v>
      </c>
      <c r="G150" s="231"/>
      <c r="H150" s="231" t="s">
        <v>147</v>
      </c>
      <c r="I150" s="231"/>
      <c r="J150" s="237" t="s">
        <v>148</v>
      </c>
    </row>
    <row r="151" spans="3:10" s="37" customFormat="1" ht="27" customHeight="1">
      <c r="C151" s="259"/>
      <c r="D151" s="231"/>
      <c r="E151" s="231"/>
      <c r="F151" s="231"/>
      <c r="G151" s="231"/>
      <c r="H151" s="231"/>
      <c r="I151" s="231"/>
      <c r="J151" s="237"/>
    </row>
    <row r="152" spans="3:10" s="37" customFormat="1" ht="27" customHeight="1">
      <c r="C152" s="36"/>
      <c r="D152" s="214"/>
      <c r="E152" s="214"/>
      <c r="F152" s="232"/>
      <c r="G152" s="214"/>
      <c r="H152" s="232"/>
      <c r="I152" s="214"/>
      <c r="J152" s="124"/>
    </row>
    <row r="153" spans="3:10" s="37" customFormat="1" ht="27" customHeight="1">
      <c r="C153" s="36"/>
      <c r="D153" s="214"/>
      <c r="E153" s="214"/>
      <c r="F153" s="232"/>
      <c r="G153" s="232"/>
      <c r="H153" s="232"/>
      <c r="I153" s="232"/>
      <c r="J153" s="124"/>
    </row>
    <row r="154" spans="3:10" s="37" customFormat="1" ht="27" customHeight="1">
      <c r="C154" s="36"/>
      <c r="D154" s="214"/>
      <c r="E154" s="214"/>
      <c r="F154" s="232"/>
      <c r="G154" s="214"/>
      <c r="H154" s="232"/>
      <c r="I154" s="214"/>
      <c r="J154" s="124"/>
    </row>
    <row r="155" spans="3:10" s="37" customFormat="1" ht="27" customHeight="1">
      <c r="C155" s="36"/>
      <c r="D155" s="214"/>
      <c r="E155" s="214"/>
      <c r="F155" s="232"/>
      <c r="G155" s="214"/>
      <c r="H155" s="232"/>
      <c r="I155" s="214"/>
      <c r="J155" s="124"/>
    </row>
    <row r="156" spans="3:10" s="37" customFormat="1" ht="27" customHeight="1">
      <c r="C156" s="36"/>
      <c r="D156" s="214"/>
      <c r="E156" s="214"/>
      <c r="F156" s="232"/>
      <c r="G156" s="214"/>
      <c r="H156" s="232"/>
      <c r="I156" s="214"/>
      <c r="J156" s="124"/>
    </row>
    <row r="157" spans="3:10" s="37" customFormat="1" ht="27" customHeight="1">
      <c r="C157" s="206" t="s">
        <v>131</v>
      </c>
      <c r="D157" s="207"/>
      <c r="E157" s="207"/>
      <c r="F157" s="207"/>
      <c r="G157" s="207"/>
      <c r="H157" s="207"/>
      <c r="I157" s="207"/>
      <c r="J157" s="22">
        <f>SUM(J152:J156)</f>
        <v>0</v>
      </c>
    </row>
    <row r="158" spans="3:10" s="37" customFormat="1" ht="27" customHeight="1">
      <c r="C158" s="254" t="s">
        <v>149</v>
      </c>
      <c r="D158" s="255"/>
      <c r="E158" s="255"/>
      <c r="F158" s="255"/>
      <c r="G158" s="255"/>
      <c r="H158" s="255"/>
      <c r="I158" s="255"/>
      <c r="J158" s="256"/>
    </row>
    <row r="159" spans="3:10" s="37" customFormat="1" ht="27" customHeight="1">
      <c r="C159" s="259" t="s">
        <v>150</v>
      </c>
      <c r="D159" s="231" t="s">
        <v>145</v>
      </c>
      <c r="E159" s="231"/>
      <c r="F159" s="231" t="s">
        <v>151</v>
      </c>
      <c r="G159" s="231"/>
      <c r="H159" s="231" t="s">
        <v>147</v>
      </c>
      <c r="I159" s="231"/>
      <c r="J159" s="237" t="s">
        <v>148</v>
      </c>
    </row>
    <row r="160" spans="3:10" s="37" customFormat="1" ht="27" customHeight="1">
      <c r="C160" s="259"/>
      <c r="D160" s="231"/>
      <c r="E160" s="231"/>
      <c r="F160" s="231"/>
      <c r="G160" s="231"/>
      <c r="H160" s="231"/>
      <c r="I160" s="231"/>
      <c r="J160" s="237"/>
    </row>
    <row r="161" spans="3:10" s="37" customFormat="1" ht="27" customHeight="1">
      <c r="C161" s="126"/>
      <c r="D161" s="214"/>
      <c r="E161" s="214"/>
      <c r="F161" s="214"/>
      <c r="G161" s="214"/>
      <c r="H161" s="214"/>
      <c r="I161" s="214"/>
      <c r="J161" s="20"/>
    </row>
    <row r="162" spans="3:10" s="37" customFormat="1" ht="27" customHeight="1">
      <c r="C162" s="126"/>
      <c r="D162" s="214"/>
      <c r="E162" s="214"/>
      <c r="F162" s="214"/>
      <c r="G162" s="214"/>
      <c r="H162" s="214"/>
      <c r="I162" s="214"/>
      <c r="J162" s="20"/>
    </row>
    <row r="163" spans="3:10" s="37" customFormat="1" ht="27" customHeight="1">
      <c r="C163" s="126"/>
      <c r="D163" s="214"/>
      <c r="E163" s="214"/>
      <c r="F163" s="214"/>
      <c r="G163" s="214"/>
      <c r="H163" s="214"/>
      <c r="I163" s="214"/>
      <c r="J163" s="20"/>
    </row>
    <row r="164" spans="3:10" s="37" customFormat="1" ht="27" customHeight="1">
      <c r="C164" s="206" t="s">
        <v>131</v>
      </c>
      <c r="D164" s="207"/>
      <c r="E164" s="207"/>
      <c r="F164" s="207"/>
      <c r="G164" s="207"/>
      <c r="H164" s="207"/>
      <c r="I164" s="207"/>
      <c r="J164" s="22">
        <f>SUM(J161:J163)</f>
        <v>0</v>
      </c>
    </row>
    <row r="165" spans="3:10" s="37" customFormat="1" ht="27" customHeight="1">
      <c r="C165" s="254" t="s">
        <v>152</v>
      </c>
      <c r="D165" s="255"/>
      <c r="E165" s="255"/>
      <c r="F165" s="255"/>
      <c r="G165" s="255"/>
      <c r="H165" s="255"/>
      <c r="I165" s="255"/>
      <c r="J165" s="256"/>
    </row>
    <row r="166" spans="3:10" s="37" customFormat="1" ht="27" customHeight="1">
      <c r="C166" s="259" t="s">
        <v>144</v>
      </c>
      <c r="D166" s="231" t="s">
        <v>145</v>
      </c>
      <c r="E166" s="231"/>
      <c r="F166" s="231" t="s">
        <v>146</v>
      </c>
      <c r="G166" s="231"/>
      <c r="H166" s="231" t="s">
        <v>147</v>
      </c>
      <c r="I166" s="231"/>
      <c r="J166" s="237" t="s">
        <v>148</v>
      </c>
    </row>
    <row r="167" spans="3:10" s="37" customFormat="1" ht="27" customHeight="1">
      <c r="C167" s="259"/>
      <c r="D167" s="231"/>
      <c r="E167" s="231"/>
      <c r="F167" s="231"/>
      <c r="G167" s="231"/>
      <c r="H167" s="231"/>
      <c r="I167" s="231"/>
      <c r="J167" s="237"/>
    </row>
    <row r="168" spans="3:10" s="37" customFormat="1" ht="27" customHeight="1">
      <c r="C168" s="126"/>
      <c r="D168" s="214"/>
      <c r="E168" s="214"/>
      <c r="F168" s="232"/>
      <c r="G168" s="214"/>
      <c r="H168" s="232"/>
      <c r="I168" s="214"/>
      <c r="J168" s="124"/>
    </row>
    <row r="169" spans="3:10" s="37" customFormat="1" ht="27" customHeight="1">
      <c r="C169" s="126"/>
      <c r="D169" s="214"/>
      <c r="E169" s="214"/>
      <c r="F169" s="232"/>
      <c r="G169" s="214"/>
      <c r="H169" s="232"/>
      <c r="I169" s="214"/>
      <c r="J169" s="124"/>
    </row>
    <row r="170" spans="3:10" s="37" customFormat="1" ht="27" customHeight="1">
      <c r="C170" s="126"/>
      <c r="D170" s="214"/>
      <c r="E170" s="214"/>
      <c r="F170" s="232"/>
      <c r="G170" s="232"/>
      <c r="H170" s="232"/>
      <c r="I170" s="232"/>
      <c r="J170" s="124"/>
    </row>
    <row r="171" spans="3:10" s="37" customFormat="1" ht="27" customHeight="1">
      <c r="C171" s="126"/>
      <c r="D171" s="214"/>
      <c r="E171" s="214"/>
      <c r="F171" s="232"/>
      <c r="G171" s="214"/>
      <c r="H171" s="232"/>
      <c r="I171" s="214"/>
      <c r="J171" s="124"/>
    </row>
    <row r="172" spans="3:10" s="37" customFormat="1" ht="27" customHeight="1">
      <c r="C172" s="126"/>
      <c r="D172" s="214"/>
      <c r="E172" s="214"/>
      <c r="F172" s="232"/>
      <c r="G172" s="214"/>
      <c r="H172" s="232"/>
      <c r="I172" s="214"/>
      <c r="J172" s="124"/>
    </row>
    <row r="173" spans="3:10" s="37" customFormat="1" ht="24.75" customHeight="1" thickBot="1">
      <c r="C173" s="257" t="s">
        <v>131</v>
      </c>
      <c r="D173" s="258"/>
      <c r="E173" s="258"/>
      <c r="F173" s="258"/>
      <c r="G173" s="258"/>
      <c r="H173" s="258"/>
      <c r="I173" s="258"/>
      <c r="J173" s="23">
        <f>SUM(J168:J172)</f>
        <v>0</v>
      </c>
    </row>
    <row r="174" spans="3:10" s="37" customFormat="1" ht="27" customHeight="1">
      <c r="C174" s="472" t="s">
        <v>153</v>
      </c>
      <c r="D174" s="473"/>
      <c r="E174" s="473"/>
      <c r="F174" s="473"/>
      <c r="G174" s="473"/>
      <c r="H174" s="473"/>
      <c r="I174" s="473"/>
      <c r="J174" s="474"/>
    </row>
    <row r="175" spans="3:10" s="37" customFormat="1" ht="27" customHeight="1">
      <c r="C175" s="248" t="s">
        <v>81</v>
      </c>
      <c r="D175" s="249"/>
      <c r="E175" s="250"/>
      <c r="F175" s="231" t="s">
        <v>151</v>
      </c>
      <c r="G175" s="231"/>
      <c r="H175" s="231" t="s">
        <v>154</v>
      </c>
      <c r="I175" s="231"/>
      <c r="J175" s="212" t="s">
        <v>136</v>
      </c>
    </row>
    <row r="176" spans="3:10" s="37" customFormat="1" ht="27" customHeight="1">
      <c r="C176" s="251"/>
      <c r="D176" s="252"/>
      <c r="E176" s="253"/>
      <c r="F176" s="231"/>
      <c r="G176" s="231"/>
      <c r="H176" s="231"/>
      <c r="I176" s="231"/>
      <c r="J176" s="212"/>
    </row>
    <row r="177" spans="3:10" s="37" customFormat="1" ht="27" customHeight="1">
      <c r="C177" s="243"/>
      <c r="D177" s="244"/>
      <c r="E177" s="245"/>
      <c r="F177" s="246"/>
      <c r="G177" s="246"/>
      <c r="H177" s="246"/>
      <c r="I177" s="246"/>
      <c r="J177" s="124"/>
    </row>
    <row r="178" spans="3:10" customFormat="1" ht="24.75" customHeight="1">
      <c r="C178" s="243"/>
      <c r="D178" s="244"/>
      <c r="E178" s="245"/>
      <c r="F178" s="246"/>
      <c r="G178" s="246"/>
      <c r="H178" s="246"/>
      <c r="I178" s="246"/>
      <c r="J178" s="124"/>
    </row>
    <row r="179" spans="3:10" customFormat="1" ht="24" customHeight="1">
      <c r="C179" s="243"/>
      <c r="D179" s="244"/>
      <c r="E179" s="245"/>
      <c r="F179" s="246"/>
      <c r="G179" s="246"/>
      <c r="H179" s="246"/>
      <c r="I179" s="246"/>
      <c r="J179" s="124"/>
    </row>
    <row r="180" spans="3:10" customFormat="1" ht="24.75" customHeight="1">
      <c r="C180" s="243"/>
      <c r="D180" s="244"/>
      <c r="E180" s="245"/>
      <c r="F180" s="246"/>
      <c r="G180" s="246"/>
      <c r="H180" s="246"/>
      <c r="I180" s="246"/>
      <c r="J180" s="124"/>
    </row>
    <row r="181" spans="3:10" customFormat="1" ht="24.75" customHeight="1">
      <c r="C181" s="243"/>
      <c r="D181" s="244"/>
      <c r="E181" s="245"/>
      <c r="F181" s="246"/>
      <c r="G181" s="246"/>
      <c r="H181" s="246"/>
      <c r="I181" s="246"/>
      <c r="J181" s="124"/>
    </row>
    <row r="182" spans="3:10" customFormat="1" ht="24.75" customHeight="1">
      <c r="C182" s="206" t="s">
        <v>131</v>
      </c>
      <c r="D182" s="207"/>
      <c r="E182" s="207"/>
      <c r="F182" s="207"/>
      <c r="G182" s="207"/>
      <c r="H182" s="207"/>
      <c r="I182" s="207"/>
      <c r="J182" s="22">
        <f>SUM(J177:J181)</f>
        <v>0</v>
      </c>
    </row>
    <row r="183" spans="3:10" customFormat="1" ht="24.75" customHeight="1">
      <c r="C183" s="254" t="s">
        <v>155</v>
      </c>
      <c r="D183" s="255"/>
      <c r="E183" s="255"/>
      <c r="F183" s="255"/>
      <c r="G183" s="255"/>
      <c r="H183" s="255"/>
      <c r="I183" s="255"/>
      <c r="J183" s="256"/>
    </row>
    <row r="184" spans="3:10" customFormat="1" ht="24.75" customHeight="1">
      <c r="C184" s="248" t="s">
        <v>156</v>
      </c>
      <c r="D184" s="249"/>
      <c r="E184" s="250"/>
      <c r="F184" s="231" t="s">
        <v>151</v>
      </c>
      <c r="G184" s="231"/>
      <c r="H184" s="231" t="s">
        <v>154</v>
      </c>
      <c r="I184" s="231"/>
      <c r="J184" s="212" t="s">
        <v>136</v>
      </c>
    </row>
    <row r="185" spans="3:10" customFormat="1" ht="24.75" customHeight="1">
      <c r="C185" s="251"/>
      <c r="D185" s="252"/>
      <c r="E185" s="253"/>
      <c r="F185" s="231"/>
      <c r="G185" s="231"/>
      <c r="H185" s="231"/>
      <c r="I185" s="231"/>
      <c r="J185" s="212"/>
    </row>
    <row r="186" spans="3:10" customFormat="1" ht="29.25" customHeight="1">
      <c r="C186" s="247"/>
      <c r="D186" s="244"/>
      <c r="E186" s="245"/>
      <c r="F186" s="214"/>
      <c r="G186" s="214"/>
      <c r="H186" s="214"/>
      <c r="I186" s="214"/>
      <c r="J186" s="124"/>
    </row>
    <row r="187" spans="3:10" ht="28.5" customHeight="1">
      <c r="C187" s="247"/>
      <c r="D187" s="244"/>
      <c r="E187" s="245"/>
      <c r="F187" s="214"/>
      <c r="G187" s="214"/>
      <c r="H187" s="214"/>
      <c r="I187" s="214"/>
      <c r="J187" s="124"/>
    </row>
    <row r="188" spans="3:10" customFormat="1" ht="27.75" customHeight="1">
      <c r="C188" s="247"/>
      <c r="D188" s="244"/>
      <c r="E188" s="245"/>
      <c r="F188" s="214"/>
      <c r="G188" s="214"/>
      <c r="H188" s="214"/>
      <c r="I188" s="214"/>
      <c r="J188" s="124"/>
    </row>
    <row r="189" spans="3:10" customFormat="1" ht="28.5" customHeight="1">
      <c r="C189" s="247"/>
      <c r="D189" s="244"/>
      <c r="E189" s="245"/>
      <c r="F189" s="214"/>
      <c r="G189" s="214"/>
      <c r="H189" s="214"/>
      <c r="I189" s="214"/>
      <c r="J189" s="124"/>
    </row>
    <row r="190" spans="3:10" ht="29.25" customHeight="1">
      <c r="C190" s="247"/>
      <c r="D190" s="244"/>
      <c r="E190" s="245"/>
      <c r="F190" s="214"/>
      <c r="G190" s="214"/>
      <c r="H190" s="214"/>
      <c r="I190" s="214"/>
      <c r="J190" s="124"/>
    </row>
    <row r="191" spans="3:10" s="37" customFormat="1" ht="24.75" customHeight="1">
      <c r="C191" s="206" t="s">
        <v>131</v>
      </c>
      <c r="D191" s="276"/>
      <c r="E191" s="276"/>
      <c r="F191" s="276"/>
      <c r="G191" s="276"/>
      <c r="H191" s="276"/>
      <c r="I191" s="276"/>
      <c r="J191" s="22">
        <f>SUM(J186:J190)</f>
        <v>0</v>
      </c>
    </row>
    <row r="192" spans="3:10" s="37" customFormat="1" ht="27" customHeight="1">
      <c r="C192" s="254" t="s">
        <v>157</v>
      </c>
      <c r="D192" s="255"/>
      <c r="E192" s="255"/>
      <c r="F192" s="255"/>
      <c r="G192" s="255"/>
      <c r="H192" s="255"/>
      <c r="I192" s="255"/>
      <c r="J192" s="256"/>
    </row>
    <row r="193" spans="3:10" ht="29.25" customHeight="1">
      <c r="C193" s="248" t="s">
        <v>158</v>
      </c>
      <c r="D193" s="249"/>
      <c r="E193" s="250"/>
      <c r="F193" s="231" t="s">
        <v>151</v>
      </c>
      <c r="G193" s="231"/>
      <c r="H193" s="231" t="s">
        <v>154</v>
      </c>
      <c r="I193" s="231"/>
      <c r="J193" s="212" t="s">
        <v>136</v>
      </c>
    </row>
    <row r="194" spans="3:10">
      <c r="C194" s="251"/>
      <c r="D194" s="252"/>
      <c r="E194" s="253"/>
      <c r="F194" s="231"/>
      <c r="G194" s="231"/>
      <c r="H194" s="231"/>
      <c r="I194" s="231"/>
      <c r="J194" s="212"/>
    </row>
    <row r="195" spans="3:10" ht="28.5" customHeight="1">
      <c r="C195" s="247"/>
      <c r="D195" s="244"/>
      <c r="E195" s="245"/>
      <c r="F195" s="214"/>
      <c r="G195" s="214"/>
      <c r="H195" s="214"/>
      <c r="I195" s="214"/>
      <c r="J195" s="124"/>
    </row>
    <row r="196" spans="3:10" ht="28.5" customHeight="1">
      <c r="C196" s="247"/>
      <c r="D196" s="244"/>
      <c r="E196" s="245"/>
      <c r="F196" s="214"/>
      <c r="G196" s="214"/>
      <c r="H196" s="214"/>
      <c r="I196" s="214"/>
      <c r="J196" s="124"/>
    </row>
    <row r="197" spans="3:10" ht="28.5" customHeight="1">
      <c r="C197" s="247"/>
      <c r="D197" s="244"/>
      <c r="E197" s="245"/>
      <c r="F197" s="277"/>
      <c r="G197" s="245"/>
      <c r="H197" s="277"/>
      <c r="I197" s="245"/>
      <c r="J197" s="124"/>
    </row>
    <row r="198" spans="3:10" ht="35.25" customHeight="1">
      <c r="C198" s="269" t="s">
        <v>131</v>
      </c>
      <c r="D198" s="207"/>
      <c r="E198" s="207"/>
      <c r="F198" s="207"/>
      <c r="G198" s="207"/>
      <c r="H198" s="207"/>
      <c r="I198" s="207"/>
      <c r="J198" s="111">
        <f>SUM(J195:J197)</f>
        <v>0</v>
      </c>
    </row>
    <row r="199" spans="3:10" ht="27.75" customHeight="1">
      <c r="C199" s="273" t="s">
        <v>159</v>
      </c>
      <c r="D199" s="274"/>
      <c r="E199" s="274"/>
      <c r="F199" s="274"/>
      <c r="G199" s="274"/>
      <c r="H199" s="274"/>
      <c r="I199" s="274"/>
      <c r="J199" s="275"/>
    </row>
    <row r="200" spans="3:10" ht="30" customHeight="1">
      <c r="C200" s="270" t="s">
        <v>160</v>
      </c>
      <c r="D200" s="271"/>
      <c r="E200" s="271"/>
      <c r="F200" s="271"/>
      <c r="G200" s="271"/>
      <c r="H200" s="271"/>
      <c r="I200" s="271"/>
      <c r="J200" s="272"/>
    </row>
    <row r="201" spans="3:10" ht="27.75" customHeight="1">
      <c r="C201" s="265" t="s">
        <v>161</v>
      </c>
      <c r="D201" s="266"/>
      <c r="E201" s="267" t="s">
        <v>162</v>
      </c>
      <c r="F201" s="268"/>
      <c r="G201" s="268"/>
      <c r="H201" s="268"/>
      <c r="I201" s="266"/>
      <c r="J201" s="107" t="s">
        <v>163</v>
      </c>
    </row>
    <row r="202" spans="3:10" ht="27" customHeight="1">
      <c r="C202" s="243"/>
      <c r="D202" s="245"/>
      <c r="E202" s="262"/>
      <c r="F202" s="244"/>
      <c r="G202" s="244"/>
      <c r="H202" s="244"/>
      <c r="I202" s="245"/>
      <c r="J202" s="124"/>
    </row>
    <row r="203" spans="3:10" ht="27" customHeight="1">
      <c r="C203" s="243"/>
      <c r="D203" s="245"/>
      <c r="E203" s="262"/>
      <c r="F203" s="244"/>
      <c r="G203" s="244"/>
      <c r="H203" s="244"/>
      <c r="I203" s="245"/>
      <c r="J203" s="124"/>
    </row>
    <row r="204" spans="3:10" ht="27" customHeight="1">
      <c r="C204" s="243"/>
      <c r="D204" s="245"/>
      <c r="E204" s="262"/>
      <c r="F204" s="244"/>
      <c r="G204" s="244"/>
      <c r="H204" s="244"/>
      <c r="I204" s="245"/>
      <c r="J204" s="124"/>
    </row>
    <row r="205" spans="3:10" ht="27" customHeight="1">
      <c r="C205" s="243"/>
      <c r="D205" s="245"/>
      <c r="E205" s="262"/>
      <c r="F205" s="244"/>
      <c r="G205" s="244"/>
      <c r="H205" s="244"/>
      <c r="I205" s="245"/>
      <c r="J205" s="124"/>
    </row>
    <row r="206" spans="3:10" ht="27" customHeight="1">
      <c r="C206" s="243"/>
      <c r="D206" s="245"/>
      <c r="E206" s="262"/>
      <c r="F206" s="244"/>
      <c r="G206" s="244"/>
      <c r="H206" s="244"/>
      <c r="I206" s="245"/>
      <c r="J206" s="124"/>
    </row>
    <row r="207" spans="3:10" ht="28.5" customHeight="1">
      <c r="C207" s="263" t="s">
        <v>164</v>
      </c>
      <c r="D207" s="264"/>
      <c r="E207" s="284" t="s">
        <v>165</v>
      </c>
      <c r="F207" s="268"/>
      <c r="G207" s="268"/>
      <c r="H207" s="268"/>
      <c r="I207" s="268"/>
      <c r="J207" s="285"/>
    </row>
    <row r="208" spans="3:10" ht="27" customHeight="1">
      <c r="C208" s="263" t="s">
        <v>166</v>
      </c>
      <c r="D208" s="264"/>
      <c r="E208" s="267" t="s">
        <v>167</v>
      </c>
      <c r="F208" s="286"/>
      <c r="G208" s="286"/>
      <c r="H208" s="286"/>
      <c r="I208" s="287"/>
      <c r="J208" s="75" t="s">
        <v>168</v>
      </c>
    </row>
    <row r="209" spans="3:10" ht="32.5">
      <c r="C209" s="280"/>
      <c r="D209" s="235"/>
      <c r="E209" s="281"/>
      <c r="F209" s="282"/>
      <c r="G209" s="282"/>
      <c r="H209" s="282"/>
      <c r="I209" s="283"/>
      <c r="J209" s="127"/>
    </row>
    <row r="210" spans="3:10" ht="32.5">
      <c r="C210" s="280"/>
      <c r="D210" s="235"/>
      <c r="E210" s="281"/>
      <c r="F210" s="282"/>
      <c r="G210" s="282"/>
      <c r="H210" s="282"/>
      <c r="I210" s="283"/>
      <c r="J210" s="127"/>
    </row>
    <row r="211" spans="3:10" ht="32.5">
      <c r="C211" s="280"/>
      <c r="D211" s="235"/>
      <c r="E211" s="281"/>
      <c r="F211" s="282"/>
      <c r="G211" s="282"/>
      <c r="H211" s="282"/>
      <c r="I211" s="283"/>
      <c r="J211" s="127"/>
    </row>
    <row r="212" spans="3:10" ht="27.75" customHeight="1">
      <c r="C212" s="263" t="s">
        <v>169</v>
      </c>
      <c r="D212" s="288"/>
      <c r="E212" s="288"/>
      <c r="F212" s="288"/>
      <c r="G212" s="288"/>
      <c r="H212" s="288"/>
      <c r="I212" s="264"/>
      <c r="J212" s="75" t="s">
        <v>127</v>
      </c>
    </row>
    <row r="213" spans="3:10" ht="28.5">
      <c r="C213" s="289"/>
      <c r="D213" s="234"/>
      <c r="E213" s="234"/>
      <c r="F213" s="234"/>
      <c r="G213" s="234"/>
      <c r="H213" s="234"/>
      <c r="I213" s="235"/>
      <c r="J213" s="127"/>
    </row>
    <row r="214" spans="3:10" ht="28.5">
      <c r="C214" s="289"/>
      <c r="D214" s="234"/>
      <c r="E214" s="234"/>
      <c r="F214" s="234"/>
      <c r="G214" s="234"/>
      <c r="H214" s="234"/>
      <c r="I214" s="235"/>
      <c r="J214" s="127"/>
    </row>
    <row r="215" spans="3:10" ht="27.75" customHeight="1">
      <c r="C215" s="306" t="s">
        <v>170</v>
      </c>
      <c r="D215" s="307"/>
      <c r="E215" s="307"/>
      <c r="F215" s="307"/>
      <c r="G215" s="307"/>
      <c r="H215" s="307"/>
      <c r="I215" s="307"/>
      <c r="J215" s="308"/>
    </row>
    <row r="216" spans="3:10" ht="34.5" customHeight="1">
      <c r="C216" s="312" t="s">
        <v>171</v>
      </c>
      <c r="D216" s="313"/>
      <c r="E216" s="313"/>
      <c r="F216" s="313"/>
      <c r="G216" s="313"/>
      <c r="H216" s="313"/>
      <c r="I216" s="313"/>
      <c r="J216" s="314"/>
    </row>
    <row r="217" spans="3:10" ht="44.25" customHeight="1">
      <c r="C217" s="278" t="s">
        <v>172</v>
      </c>
      <c r="D217" s="279"/>
      <c r="E217" s="279"/>
      <c r="F217" s="279"/>
      <c r="G217" s="279"/>
      <c r="H217" s="279"/>
      <c r="I217" s="315"/>
      <c r="J217" s="316"/>
    </row>
    <row r="218" spans="3:10" ht="35.5" customHeight="1">
      <c r="C218" s="317" t="s">
        <v>173</v>
      </c>
      <c r="D218" s="315"/>
      <c r="E218" s="315"/>
      <c r="F218" s="315"/>
      <c r="G218" s="315"/>
      <c r="H218" s="315"/>
      <c r="I218" s="315"/>
      <c r="J218" s="316"/>
    </row>
    <row r="219" spans="3:10" ht="53.25" customHeight="1">
      <c r="C219" s="278" t="s">
        <v>174</v>
      </c>
      <c r="D219" s="279"/>
      <c r="E219" s="279"/>
      <c r="F219" s="279"/>
      <c r="G219" s="279"/>
      <c r="H219" s="279"/>
      <c r="I219" s="315"/>
      <c r="J219" s="316"/>
    </row>
    <row r="220" spans="3:10" ht="37.5" customHeight="1">
      <c r="C220" s="278" t="s">
        <v>175</v>
      </c>
      <c r="D220" s="279"/>
      <c r="E220" s="279"/>
      <c r="F220" s="279"/>
      <c r="G220" s="279"/>
      <c r="H220" s="279"/>
      <c r="I220" s="315"/>
      <c r="J220" s="316"/>
    </row>
    <row r="221" spans="3:10" ht="82.5" customHeight="1">
      <c r="C221" s="317" t="s">
        <v>176</v>
      </c>
      <c r="D221" s="315"/>
      <c r="E221" s="315"/>
      <c r="F221" s="315"/>
      <c r="G221" s="315"/>
      <c r="H221" s="315"/>
      <c r="I221" s="315"/>
      <c r="J221" s="316"/>
    </row>
    <row r="222" spans="3:10" ht="79.5" customHeight="1">
      <c r="C222" s="278" t="s">
        <v>177</v>
      </c>
      <c r="D222" s="279"/>
      <c r="E222" s="279"/>
      <c r="F222" s="279"/>
      <c r="G222" s="279"/>
      <c r="H222" s="279"/>
      <c r="I222" s="315"/>
      <c r="J222" s="316"/>
    </row>
    <row r="223" spans="3:10" ht="78" customHeight="1">
      <c r="C223" s="278" t="s">
        <v>178</v>
      </c>
      <c r="D223" s="279"/>
      <c r="E223" s="279"/>
      <c r="F223" s="279"/>
      <c r="G223" s="279"/>
      <c r="H223" s="279"/>
      <c r="I223" s="315"/>
      <c r="J223" s="316"/>
    </row>
    <row r="224" spans="3:10" ht="269.25" customHeight="1">
      <c r="C224" s="321" t="s">
        <v>179</v>
      </c>
      <c r="D224" s="322"/>
      <c r="E224" s="322"/>
      <c r="F224" s="322"/>
      <c r="G224" s="322"/>
      <c r="H224" s="322"/>
      <c r="I224" s="322"/>
      <c r="J224" s="323"/>
    </row>
    <row r="225" spans="3:10" ht="295.5" customHeight="1">
      <c r="C225" s="199" t="s">
        <v>180</v>
      </c>
      <c r="D225" s="200"/>
      <c r="E225" s="200"/>
      <c r="F225" s="200"/>
      <c r="G225" s="200"/>
      <c r="H225" s="200"/>
      <c r="I225" s="200"/>
      <c r="J225" s="201"/>
    </row>
    <row r="226" spans="3:10" ht="141" customHeight="1">
      <c r="C226" s="476" t="s">
        <v>181</v>
      </c>
      <c r="D226" s="477"/>
      <c r="E226" s="477"/>
      <c r="F226" s="477"/>
      <c r="G226" s="477"/>
      <c r="H226" s="477"/>
      <c r="I226" s="477"/>
      <c r="J226" s="478"/>
    </row>
    <row r="227" spans="3:10">
      <c r="C227" s="296" t="s">
        <v>182</v>
      </c>
      <c r="D227" s="297"/>
      <c r="E227" s="297"/>
      <c r="F227" s="298"/>
      <c r="G227" s="299" t="s">
        <v>182</v>
      </c>
      <c r="H227" s="297"/>
      <c r="I227" s="297"/>
      <c r="J227" s="300"/>
    </row>
    <row r="228" spans="3:10">
      <c r="C228" s="301" t="s">
        <v>183</v>
      </c>
      <c r="D228" s="302"/>
      <c r="E228" s="302"/>
      <c r="F228" s="303"/>
      <c r="G228" s="304" t="s">
        <v>184</v>
      </c>
      <c r="H228" s="302"/>
      <c r="I228" s="302"/>
      <c r="J228" s="305"/>
    </row>
    <row r="229" spans="3:10" ht="26.5" customHeight="1">
      <c r="C229" s="309"/>
      <c r="D229" s="310"/>
      <c r="E229" s="310"/>
      <c r="F229" s="310"/>
      <c r="G229" s="310"/>
      <c r="H229" s="310"/>
      <c r="I229" s="310"/>
      <c r="J229" s="311"/>
    </row>
    <row r="230" spans="3:10" ht="18.5">
      <c r="C230" s="318" t="s">
        <v>185</v>
      </c>
      <c r="D230" s="319"/>
      <c r="E230" s="319"/>
      <c r="F230" s="319"/>
      <c r="G230" s="320"/>
      <c r="H230" s="290" t="s">
        <v>186</v>
      </c>
      <c r="I230" s="291"/>
      <c r="J230" s="292"/>
    </row>
    <row r="231" spans="3:10" ht="18.5">
      <c r="C231" s="140"/>
      <c r="D231" s="141"/>
      <c r="E231" s="141"/>
      <c r="F231" s="141"/>
      <c r="G231" s="141"/>
      <c r="H231" s="293" t="s">
        <v>187</v>
      </c>
      <c r="I231" s="294"/>
      <c r="J231" s="295"/>
    </row>
    <row r="232" spans="3:10" ht="19" thickBot="1">
      <c r="C232" s="408"/>
      <c r="D232" s="409"/>
      <c r="E232" s="409"/>
      <c r="F232" s="409"/>
      <c r="G232" s="409"/>
      <c r="H232" s="409"/>
      <c r="I232" s="409"/>
      <c r="J232" s="410"/>
    </row>
    <row r="233" spans="3:10">
      <c r="C233" s="25" t="s">
        <v>188</v>
      </c>
    </row>
    <row r="234" spans="3:10">
      <c r="C234"/>
      <c r="D234"/>
      <c r="E234"/>
      <c r="F234"/>
      <c r="G234"/>
      <c r="H234"/>
      <c r="I234"/>
      <c r="J234"/>
    </row>
    <row r="235" spans="3:10">
      <c r="C235"/>
      <c r="D235"/>
      <c r="E235"/>
      <c r="F235"/>
      <c r="G235"/>
      <c r="H235"/>
      <c r="I235"/>
      <c r="J235"/>
    </row>
    <row r="237" spans="3:10">
      <c r="C237"/>
      <c r="D237"/>
      <c r="E237"/>
      <c r="F237"/>
      <c r="G237"/>
      <c r="H237"/>
      <c r="I237"/>
      <c r="J237"/>
    </row>
  </sheetData>
  <sheetProtection sheet="1" objects="1" scenarios="1" insertColumns="0"/>
  <mergeCells count="400">
    <mergeCell ref="C179:E179"/>
    <mergeCell ref="C177:E177"/>
    <mergeCell ref="D101:G101"/>
    <mergeCell ref="C111:J111"/>
    <mergeCell ref="C226:J226"/>
    <mergeCell ref="C146:I146"/>
    <mergeCell ref="C149:J149"/>
    <mergeCell ref="F178:G178"/>
    <mergeCell ref="H178:I178"/>
    <mergeCell ref="H181:I181"/>
    <mergeCell ref="D163:E163"/>
    <mergeCell ref="D162:E162"/>
    <mergeCell ref="H175:I176"/>
    <mergeCell ref="J175:J176"/>
    <mergeCell ref="F181:G181"/>
    <mergeCell ref="H171:I171"/>
    <mergeCell ref="F170:G170"/>
    <mergeCell ref="C175:E176"/>
    <mergeCell ref="C181:E181"/>
    <mergeCell ref="F177:G177"/>
    <mergeCell ref="H177:I177"/>
    <mergeCell ref="C165:J165"/>
    <mergeCell ref="D172:E172"/>
    <mergeCell ref="F179:G179"/>
    <mergeCell ref="H179:I179"/>
    <mergeCell ref="H170:I170"/>
    <mergeCell ref="C62:J62"/>
    <mergeCell ref="C86:D86"/>
    <mergeCell ref="C174:J174"/>
    <mergeCell ref="H172:I172"/>
    <mergeCell ref="J166:J167"/>
    <mergeCell ref="D166:E167"/>
    <mergeCell ref="F166:G167"/>
    <mergeCell ref="H162:I162"/>
    <mergeCell ref="H77:J77"/>
    <mergeCell ref="D155:E155"/>
    <mergeCell ref="C120:J120"/>
    <mergeCell ref="C110:I110"/>
    <mergeCell ref="C114:I114"/>
    <mergeCell ref="D121:I121"/>
    <mergeCell ref="H92:J92"/>
    <mergeCell ref="C85:D85"/>
    <mergeCell ref="E85:J85"/>
    <mergeCell ref="C87:J87"/>
    <mergeCell ref="D90:G90"/>
    <mergeCell ref="H90:J90"/>
    <mergeCell ref="C103:J103"/>
    <mergeCell ref="H91:J91"/>
    <mergeCell ref="C88:J88"/>
    <mergeCell ref="D105:E105"/>
    <mergeCell ref="F105:H105"/>
    <mergeCell ref="C96:J96"/>
    <mergeCell ref="C99:J99"/>
    <mergeCell ref="D93:G93"/>
    <mergeCell ref="C164:I164"/>
    <mergeCell ref="D40:E40"/>
    <mergeCell ref="C50:J50"/>
    <mergeCell ref="H74:J74"/>
    <mergeCell ref="E75:G75"/>
    <mergeCell ref="H75:J75"/>
    <mergeCell ref="E77:G77"/>
    <mergeCell ref="E74:G74"/>
    <mergeCell ref="H76:J76"/>
    <mergeCell ref="E76:G76"/>
    <mergeCell ref="C68:J68"/>
    <mergeCell ref="I55:J55"/>
    <mergeCell ref="G55:H55"/>
    <mergeCell ref="C67:J67"/>
    <mergeCell ref="D57:F57"/>
    <mergeCell ref="D56:F56"/>
    <mergeCell ref="D58:F58"/>
    <mergeCell ref="C64:J66"/>
    <mergeCell ref="D171:E171"/>
    <mergeCell ref="H166:I167"/>
    <mergeCell ref="D38:E38"/>
    <mergeCell ref="F40:G40"/>
    <mergeCell ref="C41:J41"/>
    <mergeCell ref="D44:E44"/>
    <mergeCell ref="F38:G38"/>
    <mergeCell ref="F155:G155"/>
    <mergeCell ref="F154:G154"/>
    <mergeCell ref="D154:E154"/>
    <mergeCell ref="H154:I154"/>
    <mergeCell ref="F104:H104"/>
    <mergeCell ref="D104:E104"/>
    <mergeCell ref="E86:J86"/>
    <mergeCell ref="C102:I102"/>
    <mergeCell ref="C95:J95"/>
    <mergeCell ref="D91:G91"/>
    <mergeCell ref="C97:J97"/>
    <mergeCell ref="C98:J98"/>
    <mergeCell ref="J150:J151"/>
    <mergeCell ref="C145:I145"/>
    <mergeCell ref="F152:G152"/>
    <mergeCell ref="D100:G100"/>
    <mergeCell ref="C113:F113"/>
    <mergeCell ref="C53:J53"/>
    <mergeCell ref="C178:E178"/>
    <mergeCell ref="H186:I186"/>
    <mergeCell ref="C232:J232"/>
    <mergeCell ref="C47:D47"/>
    <mergeCell ref="G54:H54"/>
    <mergeCell ref="I54:J54"/>
    <mergeCell ref="D54:F54"/>
    <mergeCell ref="D59:J59"/>
    <mergeCell ref="D153:E153"/>
    <mergeCell ref="F153:G153"/>
    <mergeCell ref="H153:I153"/>
    <mergeCell ref="D169:E169"/>
    <mergeCell ref="F169:G169"/>
    <mergeCell ref="H169:I169"/>
    <mergeCell ref="D170:E170"/>
    <mergeCell ref="C107:J107"/>
    <mergeCell ref="C77:D77"/>
    <mergeCell ref="C60:J60"/>
    <mergeCell ref="C72:D72"/>
    <mergeCell ref="E47:G47"/>
    <mergeCell ref="I47:J47"/>
    <mergeCell ref="F162:G162"/>
    <mergeCell ref="F163:G163"/>
    <mergeCell ref="D168:E168"/>
    <mergeCell ref="F43:G43"/>
    <mergeCell ref="H40:J40"/>
    <mergeCell ref="H82:J82"/>
    <mergeCell ref="H81:J81"/>
    <mergeCell ref="F195:G195"/>
    <mergeCell ref="H195:I195"/>
    <mergeCell ref="J184:J185"/>
    <mergeCell ref="H184:I185"/>
    <mergeCell ref="F184:G185"/>
    <mergeCell ref="C73:J73"/>
    <mergeCell ref="C70:D70"/>
    <mergeCell ref="E81:G81"/>
    <mergeCell ref="C81:D81"/>
    <mergeCell ref="C84:D84"/>
    <mergeCell ref="C82:D82"/>
    <mergeCell ref="E82:G82"/>
    <mergeCell ref="C83:J83"/>
    <mergeCell ref="C74:D74"/>
    <mergeCell ref="C75:D75"/>
    <mergeCell ref="C76:D76"/>
    <mergeCell ref="E84:J84"/>
    <mergeCell ref="H79:J79"/>
    <mergeCell ref="D150:E151"/>
    <mergeCell ref="F172:G172"/>
    <mergeCell ref="C17:D17"/>
    <mergeCell ref="H43:J43"/>
    <mergeCell ref="C78:J78"/>
    <mergeCell ref="H80:J80"/>
    <mergeCell ref="C14:D14"/>
    <mergeCell ref="F44:G44"/>
    <mergeCell ref="E16:F16"/>
    <mergeCell ref="G16:I16"/>
    <mergeCell ref="D29:J29"/>
    <mergeCell ref="D30:J30"/>
    <mergeCell ref="D31:J31"/>
    <mergeCell ref="C32:J32"/>
    <mergeCell ref="C21:D21"/>
    <mergeCell ref="G26:H26"/>
    <mergeCell ref="I26:J26"/>
    <mergeCell ref="D36:E36"/>
    <mergeCell ref="G36:J36"/>
    <mergeCell ref="D37:J37"/>
    <mergeCell ref="H38:J38"/>
    <mergeCell ref="H44:J44"/>
    <mergeCell ref="D39:J39"/>
    <mergeCell ref="D42:J42"/>
    <mergeCell ref="E14:J14"/>
    <mergeCell ref="C15:D15"/>
    <mergeCell ref="D2:J2"/>
    <mergeCell ref="C13:J13"/>
    <mergeCell ref="D3:E3"/>
    <mergeCell ref="D4:E4"/>
    <mergeCell ref="D5:E5"/>
    <mergeCell ref="D8:E8"/>
    <mergeCell ref="D9:E9"/>
    <mergeCell ref="F8:G8"/>
    <mergeCell ref="H8:J8"/>
    <mergeCell ref="D11:E11"/>
    <mergeCell ref="H9:J9"/>
    <mergeCell ref="F9:G9"/>
    <mergeCell ref="H11:J11"/>
    <mergeCell ref="D10:J10"/>
    <mergeCell ref="C7:J7"/>
    <mergeCell ref="C12:J12"/>
    <mergeCell ref="F11:G11"/>
    <mergeCell ref="E80:G80"/>
    <mergeCell ref="C79:D79"/>
    <mergeCell ref="E79:G79"/>
    <mergeCell ref="C80:D80"/>
    <mergeCell ref="C94:J94"/>
    <mergeCell ref="C89:J89"/>
    <mergeCell ref="C115:J115"/>
    <mergeCell ref="H139:I139"/>
    <mergeCell ref="C129:E129"/>
    <mergeCell ref="C131:E131"/>
    <mergeCell ref="F133:G133"/>
    <mergeCell ref="D124:I124"/>
    <mergeCell ref="D92:G92"/>
    <mergeCell ref="C134:I134"/>
    <mergeCell ref="C112:F112"/>
    <mergeCell ref="C132:E132"/>
    <mergeCell ref="F129:G129"/>
    <mergeCell ref="H133:I133"/>
    <mergeCell ref="C108:H108"/>
    <mergeCell ref="C109:H109"/>
    <mergeCell ref="C116:G116"/>
    <mergeCell ref="C117:G117"/>
    <mergeCell ref="C106:I106"/>
    <mergeCell ref="H93:J93"/>
    <mergeCell ref="C142:J142"/>
    <mergeCell ref="J136:J137"/>
    <mergeCell ref="C127:E128"/>
    <mergeCell ref="C133:E133"/>
    <mergeCell ref="C138:G138"/>
    <mergeCell ref="C139:G139"/>
    <mergeCell ref="C159:C160"/>
    <mergeCell ref="H159:I160"/>
    <mergeCell ref="H156:I156"/>
    <mergeCell ref="H155:I155"/>
    <mergeCell ref="C150:C151"/>
    <mergeCell ref="C157:I157"/>
    <mergeCell ref="C158:J158"/>
    <mergeCell ref="H150:I151"/>
    <mergeCell ref="C136:G137"/>
    <mergeCell ref="H138:I138"/>
    <mergeCell ref="C140:G140"/>
    <mergeCell ref="F156:G156"/>
    <mergeCell ref="C144:I144"/>
    <mergeCell ref="H152:I152"/>
    <mergeCell ref="H136:I137"/>
    <mergeCell ref="C147:I147"/>
    <mergeCell ref="C148:J148"/>
    <mergeCell ref="F150:G151"/>
    <mergeCell ref="H230:J230"/>
    <mergeCell ref="H231:J231"/>
    <mergeCell ref="C227:F227"/>
    <mergeCell ref="G227:J227"/>
    <mergeCell ref="C228:F228"/>
    <mergeCell ref="G228:J228"/>
    <mergeCell ref="C215:J215"/>
    <mergeCell ref="C229:J229"/>
    <mergeCell ref="C216:J216"/>
    <mergeCell ref="C217:H217"/>
    <mergeCell ref="I217:J217"/>
    <mergeCell ref="C218:H218"/>
    <mergeCell ref="I218:J218"/>
    <mergeCell ref="C219:H219"/>
    <mergeCell ref="I219:J219"/>
    <mergeCell ref="C220:H220"/>
    <mergeCell ref="I220:J220"/>
    <mergeCell ref="C221:H221"/>
    <mergeCell ref="I221:J221"/>
    <mergeCell ref="I222:J222"/>
    <mergeCell ref="C223:H223"/>
    <mergeCell ref="I223:J223"/>
    <mergeCell ref="C230:G230"/>
    <mergeCell ref="C224:J224"/>
    <mergeCell ref="C193:E194"/>
    <mergeCell ref="C195:E195"/>
    <mergeCell ref="C196:E196"/>
    <mergeCell ref="C222:H222"/>
    <mergeCell ref="C211:D211"/>
    <mergeCell ref="E211:I211"/>
    <mergeCell ref="E207:J207"/>
    <mergeCell ref="C202:D202"/>
    <mergeCell ref="E202:I202"/>
    <mergeCell ref="C206:D206"/>
    <mergeCell ref="E206:I206"/>
    <mergeCell ref="C203:D203"/>
    <mergeCell ref="E203:I203"/>
    <mergeCell ref="C209:D209"/>
    <mergeCell ref="E209:I209"/>
    <mergeCell ref="C208:D208"/>
    <mergeCell ref="E208:I208"/>
    <mergeCell ref="C210:D210"/>
    <mergeCell ref="E210:I210"/>
    <mergeCell ref="C212:I212"/>
    <mergeCell ref="C214:I214"/>
    <mergeCell ref="C213:I213"/>
    <mergeCell ref="C173:I173"/>
    <mergeCell ref="C166:C167"/>
    <mergeCell ref="C143:I143"/>
    <mergeCell ref="C197:E197"/>
    <mergeCell ref="C204:D204"/>
    <mergeCell ref="E204:I204"/>
    <mergeCell ref="C205:D205"/>
    <mergeCell ref="E205:I205"/>
    <mergeCell ref="C207:D207"/>
    <mergeCell ref="C201:D201"/>
    <mergeCell ref="E201:I201"/>
    <mergeCell ref="C190:E190"/>
    <mergeCell ref="F196:G196"/>
    <mergeCell ref="C198:I198"/>
    <mergeCell ref="C200:J200"/>
    <mergeCell ref="F193:G194"/>
    <mergeCell ref="J193:J194"/>
    <mergeCell ref="C199:J199"/>
    <mergeCell ref="C192:J192"/>
    <mergeCell ref="C191:I191"/>
    <mergeCell ref="H196:I196"/>
    <mergeCell ref="F197:G197"/>
    <mergeCell ref="H197:I197"/>
    <mergeCell ref="H193:I194"/>
    <mergeCell ref="C119:J119"/>
    <mergeCell ref="C52:J52"/>
    <mergeCell ref="D161:E161"/>
    <mergeCell ref="F161:G161"/>
    <mergeCell ref="H190:I190"/>
    <mergeCell ref="F190:G190"/>
    <mergeCell ref="C180:E180"/>
    <mergeCell ref="F180:G180"/>
    <mergeCell ref="H180:I180"/>
    <mergeCell ref="F188:G188"/>
    <mergeCell ref="H188:I188"/>
    <mergeCell ref="C186:E186"/>
    <mergeCell ref="F186:G186"/>
    <mergeCell ref="C187:E187"/>
    <mergeCell ref="F187:G187"/>
    <mergeCell ref="H187:I187"/>
    <mergeCell ref="C184:E185"/>
    <mergeCell ref="C182:I182"/>
    <mergeCell ref="C189:E189"/>
    <mergeCell ref="F189:G189"/>
    <mergeCell ref="H189:I189"/>
    <mergeCell ref="C188:E188"/>
    <mergeCell ref="C183:J183"/>
    <mergeCell ref="H161:I161"/>
    <mergeCell ref="C20:D20"/>
    <mergeCell ref="H70:J70"/>
    <mergeCell ref="H163:I163"/>
    <mergeCell ref="F175:G176"/>
    <mergeCell ref="C141:I141"/>
    <mergeCell ref="F171:G171"/>
    <mergeCell ref="H168:I168"/>
    <mergeCell ref="D159:E160"/>
    <mergeCell ref="D156:E156"/>
    <mergeCell ref="H131:I131"/>
    <mergeCell ref="G28:J28"/>
    <mergeCell ref="C130:E130"/>
    <mergeCell ref="F130:G130"/>
    <mergeCell ref="H130:I130"/>
    <mergeCell ref="F159:G160"/>
    <mergeCell ref="H140:I140"/>
    <mergeCell ref="D152:E152"/>
    <mergeCell ref="F168:G168"/>
    <mergeCell ref="C135:J135"/>
    <mergeCell ref="J159:J160"/>
    <mergeCell ref="H132:I132"/>
    <mergeCell ref="C118:I118"/>
    <mergeCell ref="D122:I122"/>
    <mergeCell ref="H69:J69"/>
    <mergeCell ref="D27:J27"/>
    <mergeCell ref="C69:D69"/>
    <mergeCell ref="C225:J225"/>
    <mergeCell ref="E15:J15"/>
    <mergeCell ref="C125:I125"/>
    <mergeCell ref="H127:I128"/>
    <mergeCell ref="C126:J126"/>
    <mergeCell ref="F127:G128"/>
    <mergeCell ref="J127:J128"/>
    <mergeCell ref="D123:I123"/>
    <mergeCell ref="H129:I129"/>
    <mergeCell ref="C16:D16"/>
    <mergeCell ref="C18:D18"/>
    <mergeCell ref="E18:F18"/>
    <mergeCell ref="H71:J71"/>
    <mergeCell ref="H72:J72"/>
    <mergeCell ref="C71:D71"/>
    <mergeCell ref="E72:G72"/>
    <mergeCell ref="E70:G70"/>
    <mergeCell ref="E71:G71"/>
    <mergeCell ref="C63:J63"/>
    <mergeCell ref="D55:F55"/>
    <mergeCell ref="C51:J51"/>
    <mergeCell ref="D34:J34"/>
    <mergeCell ref="F131:G131"/>
    <mergeCell ref="F132:G132"/>
    <mergeCell ref="D46:J46"/>
    <mergeCell ref="E69:G69"/>
    <mergeCell ref="C61:J61"/>
    <mergeCell ref="E17:F17"/>
    <mergeCell ref="D35:J35"/>
    <mergeCell ref="C19:D19"/>
    <mergeCell ref="E19:J19"/>
    <mergeCell ref="G22:G23"/>
    <mergeCell ref="E20:F20"/>
    <mergeCell ref="H20:J20"/>
    <mergeCell ref="D45:E45"/>
    <mergeCell ref="F45:G45"/>
    <mergeCell ref="H45:J45"/>
    <mergeCell ref="C49:J49"/>
    <mergeCell ref="G24:J25"/>
    <mergeCell ref="D26:F26"/>
    <mergeCell ref="C28:F28"/>
    <mergeCell ref="D33:J33"/>
    <mergeCell ref="D43:E43"/>
    <mergeCell ref="G18:I18"/>
    <mergeCell ref="C22:C23"/>
    <mergeCell ref="E21:J21"/>
  </mergeCells>
  <phoneticPr fontId="1" type="noConversion"/>
  <dataValidations count="11">
    <dataValidation type="textLength" errorStyle="warning" allowBlank="1" showInputMessage="1" showErrorMessage="1" errorTitle="Wprowadź numer REGON" error="Wprowadź poprawny numer regon (9-14 znaków)." sqref="G17" xr:uid="{00000000-0002-0000-0000-000000000000}">
      <formula1>9</formula1>
      <formula2>14</formula2>
    </dataValidation>
    <dataValidation type="decimal" allowBlank="1" showInputMessage="1" showErrorMessage="1" sqref="D9:E9" xr:uid="{00000000-0002-0000-0000-000001000000}">
      <formula1>0</formula1>
      <formula2>999</formula2>
    </dataValidation>
    <dataValidation operator="equal" allowBlank="1" showInputMessage="1" showErrorMessage="1" sqref="D38:E38 D29:J29" xr:uid="{00000000-0002-0000-0000-000002000000}"/>
    <dataValidation type="list" allowBlank="1" showDropDown="1" showInputMessage="1" showErrorMessage="1" sqref="D5:E6" xr:uid="{00000000-0002-0000-0000-000003000000}">
      <formula1>#REF!</formula1>
    </dataValidation>
    <dataValidation type="date" errorStyle="warning" allowBlank="1" showInputMessage="1" showErrorMessage="1" errorTitle="Niepoprawne dane" error="Wpisz datę, np. 2013-01-01" promptTitle="Wprowadź datę " sqref="E16:F16" xr:uid="{00000000-0002-0000-0000-000004000000}">
      <formula1>37622</formula1>
      <formula2>47484</formula2>
    </dataValidation>
    <dataValidation type="list" allowBlank="1" showInputMessage="1" showErrorMessage="1" sqref="F129:F133 G130:G133" xr:uid="{00000000-0002-0000-0000-000005000000}">
      <formula1>"Terminowe,Przeterminowane,Przedawnione"</formula1>
    </dataValidation>
    <dataValidation errorStyle="warning" allowBlank="1" showInputMessage="1" showErrorMessage="1" errorTitle="Wprowadź numer NIP" error="Wprowadź poprawny numer NIP (10 znaków)." sqref="J17" xr:uid="{00000000-0002-0000-0000-000006000000}"/>
    <dataValidation type="textLength" allowBlank="1" showInputMessage="1" showErrorMessage="1" error="Wprowadź poprawny NIP (10 znaków)" sqref="H38:J38" xr:uid="{00000000-0002-0000-0000-000007000000}">
      <formula1>10</formula1>
      <formula2>10</formula2>
    </dataValidation>
    <dataValidation type="whole" operator="greaterThanOrEqual" allowBlank="1" showInputMessage="1" showErrorMessage="1" errorTitle="Zła wartość" error="Wprowadź wartość liczbową &gt;0" sqref="J105 J101" xr:uid="{00000000-0002-0000-0000-000008000000}">
      <formula1>0</formula1>
    </dataValidation>
    <dataValidation type="list" allowBlank="1" showInputMessage="1" showErrorMessage="1" sqref="I105 I109 I113 I117 I101" xr:uid="{00000000-0002-0000-0000-000009000000}">
      <formula1>"Tak,Nie"</formula1>
    </dataValidation>
    <dataValidation type="list" allowBlank="1" showInputMessage="1" showErrorMessage="1" sqref="E47:G47" xr:uid="{00000000-0002-0000-0000-00000A000000}">
      <formula1>"TAK,NIE"</formula1>
    </dataValidation>
  </dataValidations>
  <printOptions horizontalCentered="1"/>
  <pageMargins left="0.19685039370078741" right="0.19685039370078741" top="0.39370078740157483" bottom="0.82677165354330717" header="0.31496062992125984" footer="0.19685039370078741"/>
  <pageSetup paperSize="9" scale="56" fitToHeight="0" orientation="portrait" r:id="rId1"/>
  <headerFooter differentFirst="1" alignWithMargins="0">
    <oddFooter>&amp;R&amp;P/&amp;N</oddFooter>
    <firstFooter>&amp;C&amp;G</firstFooter>
  </headerFooter>
  <rowBreaks count="4" manualBreakCount="4">
    <brk id="31" min="2" max="9" man="1"/>
    <brk id="53" min="2" max="9" man="1"/>
    <brk id="86" min="2" max="9" man="1"/>
    <brk id="214" min="2" max="9" man="1"/>
  </rowBreaks>
  <colBreaks count="2" manualBreakCount="2">
    <brk id="1" max="1048575" man="1"/>
    <brk id="4" min="1" max="234" man="1"/>
  </colBreaks>
  <drawing r:id="rId2"/>
  <legacyDrawing r:id="rId3"/>
  <legacyDrawingHF r:id="rId4"/>
  <controls>
    <mc:AlternateContent xmlns:mc="http://schemas.openxmlformats.org/markup-compatibility/2006">
      <mc:Choice Requires="x14">
        <control shapeId="1786" r:id="rId5" name="OptionButton20">
          <controlPr defaultSize="0" autoLine="0" r:id="rId6">
            <anchor moveWithCells="1">
              <from>
                <xdr:col>9</xdr:col>
                <xdr:colOff>698500</xdr:colOff>
                <xdr:row>222</xdr:row>
                <xdr:rowOff>361950</xdr:rowOff>
              </from>
              <to>
                <xdr:col>9</xdr:col>
                <xdr:colOff>1498600</xdr:colOff>
                <xdr:row>222</xdr:row>
                <xdr:rowOff>704850</xdr:rowOff>
              </to>
            </anchor>
          </controlPr>
        </control>
      </mc:Choice>
      <mc:Fallback>
        <control shapeId="1786" r:id="rId5" name="OptionButton20"/>
      </mc:Fallback>
    </mc:AlternateContent>
    <mc:AlternateContent xmlns:mc="http://schemas.openxmlformats.org/markup-compatibility/2006">
      <mc:Choice Requires="x14">
        <control shapeId="1785" r:id="rId7" name="OptionButton19">
          <controlPr defaultSize="0" autoLine="0" r:id="rId8">
            <anchor moveWithCells="1">
              <from>
                <xdr:col>8</xdr:col>
                <xdr:colOff>876300</xdr:colOff>
                <xdr:row>222</xdr:row>
                <xdr:rowOff>393700</xdr:rowOff>
              </from>
              <to>
                <xdr:col>9</xdr:col>
                <xdr:colOff>387350</xdr:colOff>
                <xdr:row>222</xdr:row>
                <xdr:rowOff>666750</xdr:rowOff>
              </to>
            </anchor>
          </controlPr>
        </control>
      </mc:Choice>
      <mc:Fallback>
        <control shapeId="1785" r:id="rId7" name="OptionButton19"/>
      </mc:Fallback>
    </mc:AlternateContent>
    <mc:AlternateContent xmlns:mc="http://schemas.openxmlformats.org/markup-compatibility/2006">
      <mc:Choice Requires="x14">
        <control shapeId="1784" r:id="rId9" name="OptionButton18">
          <controlPr defaultSize="0" autoLine="0" r:id="rId10">
            <anchor moveWithCells="1">
              <from>
                <xdr:col>9</xdr:col>
                <xdr:colOff>698500</xdr:colOff>
                <xdr:row>222</xdr:row>
                <xdr:rowOff>279400</xdr:rowOff>
              </from>
              <to>
                <xdr:col>9</xdr:col>
                <xdr:colOff>1498600</xdr:colOff>
                <xdr:row>222</xdr:row>
                <xdr:rowOff>622300</xdr:rowOff>
              </to>
            </anchor>
          </controlPr>
        </control>
      </mc:Choice>
      <mc:Fallback>
        <control shapeId="1784" r:id="rId9" name="OptionButton18"/>
      </mc:Fallback>
    </mc:AlternateContent>
    <mc:AlternateContent xmlns:mc="http://schemas.openxmlformats.org/markup-compatibility/2006">
      <mc:Choice Requires="x14">
        <control shapeId="1782" r:id="rId11" name="OptionButton16">
          <controlPr defaultSize="0" autoLine="0" r:id="rId12">
            <anchor moveWithCells="1">
              <from>
                <xdr:col>9</xdr:col>
                <xdr:colOff>698500</xdr:colOff>
                <xdr:row>221</xdr:row>
                <xdr:rowOff>361950</xdr:rowOff>
              </from>
              <to>
                <xdr:col>9</xdr:col>
                <xdr:colOff>1498600</xdr:colOff>
                <xdr:row>221</xdr:row>
                <xdr:rowOff>717550</xdr:rowOff>
              </to>
            </anchor>
          </controlPr>
        </control>
      </mc:Choice>
      <mc:Fallback>
        <control shapeId="1782" r:id="rId11" name="OptionButton16"/>
      </mc:Fallback>
    </mc:AlternateContent>
    <mc:AlternateContent xmlns:mc="http://schemas.openxmlformats.org/markup-compatibility/2006">
      <mc:Choice Requires="x14">
        <control shapeId="1781" r:id="rId13" name="OptionButton15">
          <controlPr defaultSize="0" autoLine="0" r:id="rId14">
            <anchor moveWithCells="1">
              <from>
                <xdr:col>8</xdr:col>
                <xdr:colOff>876300</xdr:colOff>
                <xdr:row>221</xdr:row>
                <xdr:rowOff>393700</xdr:rowOff>
              </from>
              <to>
                <xdr:col>9</xdr:col>
                <xdr:colOff>387350</xdr:colOff>
                <xdr:row>221</xdr:row>
                <xdr:rowOff>679450</xdr:rowOff>
              </to>
            </anchor>
          </controlPr>
        </control>
      </mc:Choice>
      <mc:Fallback>
        <control shapeId="1781" r:id="rId13" name="OptionButton15"/>
      </mc:Fallback>
    </mc:AlternateContent>
    <mc:AlternateContent xmlns:mc="http://schemas.openxmlformats.org/markup-compatibility/2006">
      <mc:Choice Requires="x14">
        <control shapeId="1780" r:id="rId15" name="OptionButton14">
          <controlPr defaultSize="0" autoLine="0" r:id="rId16">
            <anchor moveWithCells="1">
              <from>
                <xdr:col>9</xdr:col>
                <xdr:colOff>698500</xdr:colOff>
                <xdr:row>221</xdr:row>
                <xdr:rowOff>279400</xdr:rowOff>
              </from>
              <to>
                <xdr:col>9</xdr:col>
                <xdr:colOff>1498600</xdr:colOff>
                <xdr:row>221</xdr:row>
                <xdr:rowOff>635000</xdr:rowOff>
              </to>
            </anchor>
          </controlPr>
        </control>
      </mc:Choice>
      <mc:Fallback>
        <control shapeId="1780" r:id="rId15" name="OptionButton14"/>
      </mc:Fallback>
    </mc:AlternateContent>
    <mc:AlternateContent xmlns:mc="http://schemas.openxmlformats.org/markup-compatibility/2006">
      <mc:Choice Requires="x14">
        <control shapeId="1778" r:id="rId17" name="OptionButton12">
          <controlPr defaultSize="0" autoLine="0" r:id="rId18">
            <anchor moveWithCells="1">
              <from>
                <xdr:col>9</xdr:col>
                <xdr:colOff>698500</xdr:colOff>
                <xdr:row>220</xdr:row>
                <xdr:rowOff>361950</xdr:rowOff>
              </from>
              <to>
                <xdr:col>9</xdr:col>
                <xdr:colOff>1498600</xdr:colOff>
                <xdr:row>220</xdr:row>
                <xdr:rowOff>717550</xdr:rowOff>
              </to>
            </anchor>
          </controlPr>
        </control>
      </mc:Choice>
      <mc:Fallback>
        <control shapeId="1778" r:id="rId17" name="OptionButton12"/>
      </mc:Fallback>
    </mc:AlternateContent>
    <mc:AlternateContent xmlns:mc="http://schemas.openxmlformats.org/markup-compatibility/2006">
      <mc:Choice Requires="x14">
        <control shapeId="1777" r:id="rId19" name="OptionButton11">
          <controlPr defaultSize="0" autoLine="0" r:id="rId20">
            <anchor moveWithCells="1">
              <from>
                <xdr:col>8</xdr:col>
                <xdr:colOff>876300</xdr:colOff>
                <xdr:row>220</xdr:row>
                <xdr:rowOff>393700</xdr:rowOff>
              </from>
              <to>
                <xdr:col>9</xdr:col>
                <xdr:colOff>387350</xdr:colOff>
                <xdr:row>220</xdr:row>
                <xdr:rowOff>679450</xdr:rowOff>
              </to>
            </anchor>
          </controlPr>
        </control>
      </mc:Choice>
      <mc:Fallback>
        <control shapeId="1777" r:id="rId19" name="OptionButton11"/>
      </mc:Fallback>
    </mc:AlternateContent>
    <mc:AlternateContent xmlns:mc="http://schemas.openxmlformats.org/markup-compatibility/2006">
      <mc:Choice Requires="x14">
        <control shapeId="1776" r:id="rId21" name="OptionButton10">
          <controlPr defaultSize="0" autoLine="0" r:id="rId22">
            <anchor moveWithCells="1">
              <from>
                <xdr:col>9</xdr:col>
                <xdr:colOff>698500</xdr:colOff>
                <xdr:row>220</xdr:row>
                <xdr:rowOff>279400</xdr:rowOff>
              </from>
              <to>
                <xdr:col>9</xdr:col>
                <xdr:colOff>1498600</xdr:colOff>
                <xdr:row>220</xdr:row>
                <xdr:rowOff>635000</xdr:rowOff>
              </to>
            </anchor>
          </controlPr>
        </control>
      </mc:Choice>
      <mc:Fallback>
        <control shapeId="1776" r:id="rId21" name="OptionButton10"/>
      </mc:Fallback>
    </mc:AlternateContent>
    <mc:AlternateContent xmlns:mc="http://schemas.openxmlformats.org/markup-compatibility/2006">
      <mc:Choice Requires="x14">
        <control shapeId="1772" r:id="rId23" name="OptionButton8">
          <controlPr defaultSize="0" autoLine="0" r:id="rId24">
            <anchor moveWithCells="1">
              <from>
                <xdr:col>9</xdr:col>
                <xdr:colOff>698500</xdr:colOff>
                <xdr:row>219</xdr:row>
                <xdr:rowOff>50800</xdr:rowOff>
              </from>
              <to>
                <xdr:col>9</xdr:col>
                <xdr:colOff>1498600</xdr:colOff>
                <xdr:row>219</xdr:row>
                <xdr:rowOff>406400</xdr:rowOff>
              </to>
            </anchor>
          </controlPr>
        </control>
      </mc:Choice>
      <mc:Fallback>
        <control shapeId="1772" r:id="rId23" name="OptionButton8"/>
      </mc:Fallback>
    </mc:AlternateContent>
    <mc:AlternateContent xmlns:mc="http://schemas.openxmlformats.org/markup-compatibility/2006">
      <mc:Choice Requires="x14">
        <control shapeId="1771" r:id="rId25" name="OptionButton7">
          <controlPr defaultSize="0" autoLine="0" r:id="rId26">
            <anchor moveWithCells="1">
              <from>
                <xdr:col>8</xdr:col>
                <xdr:colOff>876300</xdr:colOff>
                <xdr:row>219</xdr:row>
                <xdr:rowOff>88900</xdr:rowOff>
              </from>
              <to>
                <xdr:col>9</xdr:col>
                <xdr:colOff>387350</xdr:colOff>
                <xdr:row>219</xdr:row>
                <xdr:rowOff>374650</xdr:rowOff>
              </to>
            </anchor>
          </controlPr>
        </control>
      </mc:Choice>
      <mc:Fallback>
        <control shapeId="1771" r:id="rId25" name="OptionButton7"/>
      </mc:Fallback>
    </mc:AlternateContent>
    <mc:AlternateContent xmlns:mc="http://schemas.openxmlformats.org/markup-compatibility/2006">
      <mc:Choice Requires="x14">
        <control shapeId="1770" r:id="rId27" name="OptionButton6">
          <controlPr defaultSize="0" autoLine="0" r:id="rId28">
            <anchor moveWithCells="1">
              <from>
                <xdr:col>9</xdr:col>
                <xdr:colOff>698500</xdr:colOff>
                <xdr:row>218</xdr:row>
                <xdr:rowOff>165100</xdr:rowOff>
              </from>
              <to>
                <xdr:col>9</xdr:col>
                <xdr:colOff>1498600</xdr:colOff>
                <xdr:row>218</xdr:row>
                <xdr:rowOff>520700</xdr:rowOff>
              </to>
            </anchor>
          </controlPr>
        </control>
      </mc:Choice>
      <mc:Fallback>
        <control shapeId="1770" r:id="rId27" name="OptionButton6"/>
      </mc:Fallback>
    </mc:AlternateContent>
    <mc:AlternateContent xmlns:mc="http://schemas.openxmlformats.org/markup-compatibility/2006">
      <mc:Choice Requires="x14">
        <control shapeId="1769" r:id="rId29" name="OptionButton5">
          <controlPr defaultSize="0" autoLine="0" r:id="rId30">
            <anchor moveWithCells="1">
              <from>
                <xdr:col>8</xdr:col>
                <xdr:colOff>876300</xdr:colOff>
                <xdr:row>218</xdr:row>
                <xdr:rowOff>203200</xdr:rowOff>
              </from>
              <to>
                <xdr:col>9</xdr:col>
                <xdr:colOff>387350</xdr:colOff>
                <xdr:row>218</xdr:row>
                <xdr:rowOff>488950</xdr:rowOff>
              </to>
            </anchor>
          </controlPr>
        </control>
      </mc:Choice>
      <mc:Fallback>
        <control shapeId="1769" r:id="rId29" name="OptionButton5"/>
      </mc:Fallback>
    </mc:AlternateContent>
    <mc:AlternateContent xmlns:mc="http://schemas.openxmlformats.org/markup-compatibility/2006">
      <mc:Choice Requires="x14">
        <control shapeId="1768" r:id="rId31" name="OptionButton4">
          <controlPr defaultSize="0" autoLine="0" r:id="rId32">
            <anchor moveWithCells="1">
              <from>
                <xdr:col>9</xdr:col>
                <xdr:colOff>704850</xdr:colOff>
                <xdr:row>217</xdr:row>
                <xdr:rowOff>95250</xdr:rowOff>
              </from>
              <to>
                <xdr:col>9</xdr:col>
                <xdr:colOff>1504950</xdr:colOff>
                <xdr:row>218</xdr:row>
                <xdr:rowOff>0</xdr:rowOff>
              </to>
            </anchor>
          </controlPr>
        </control>
      </mc:Choice>
      <mc:Fallback>
        <control shapeId="1768" r:id="rId31" name="OptionButton4"/>
      </mc:Fallback>
    </mc:AlternateContent>
    <mc:AlternateContent xmlns:mc="http://schemas.openxmlformats.org/markup-compatibility/2006">
      <mc:Choice Requires="x14">
        <control shapeId="1767" r:id="rId33" name="OptionButton3">
          <controlPr defaultSize="0" autoLine="0" r:id="rId34">
            <anchor moveWithCells="1">
              <from>
                <xdr:col>8</xdr:col>
                <xdr:colOff>876300</xdr:colOff>
                <xdr:row>217</xdr:row>
                <xdr:rowOff>114300</xdr:rowOff>
              </from>
              <to>
                <xdr:col>9</xdr:col>
                <xdr:colOff>387350</xdr:colOff>
                <xdr:row>217</xdr:row>
                <xdr:rowOff>400050</xdr:rowOff>
              </to>
            </anchor>
          </controlPr>
        </control>
      </mc:Choice>
      <mc:Fallback>
        <control shapeId="1767" r:id="rId33" name="OptionButton3"/>
      </mc:Fallback>
    </mc:AlternateContent>
    <mc:AlternateContent xmlns:mc="http://schemas.openxmlformats.org/markup-compatibility/2006">
      <mc:Choice Requires="x14">
        <control shapeId="1766" r:id="rId35" name="OptionButton2">
          <controlPr defaultSize="0" autoLine="0" r:id="rId36">
            <anchor moveWithCells="1">
              <from>
                <xdr:col>9</xdr:col>
                <xdr:colOff>698500</xdr:colOff>
                <xdr:row>216</xdr:row>
                <xdr:rowOff>88900</xdr:rowOff>
              </from>
              <to>
                <xdr:col>9</xdr:col>
                <xdr:colOff>1377950</xdr:colOff>
                <xdr:row>216</xdr:row>
                <xdr:rowOff>412750</xdr:rowOff>
              </to>
            </anchor>
          </controlPr>
        </control>
      </mc:Choice>
      <mc:Fallback>
        <control shapeId="1766" r:id="rId35" name="OptionButton2"/>
      </mc:Fallback>
    </mc:AlternateContent>
    <mc:AlternateContent xmlns:mc="http://schemas.openxmlformats.org/markup-compatibility/2006">
      <mc:Choice Requires="x14">
        <control shapeId="1765" r:id="rId37" name="OptionButton1">
          <controlPr defaultSize="0" autoLine="0" r:id="rId38">
            <anchor moveWithCells="1">
              <from>
                <xdr:col>8</xdr:col>
                <xdr:colOff>876300</xdr:colOff>
                <xdr:row>216</xdr:row>
                <xdr:rowOff>107950</xdr:rowOff>
              </from>
              <to>
                <xdr:col>9</xdr:col>
                <xdr:colOff>381000</xdr:colOff>
                <xdr:row>216</xdr:row>
                <xdr:rowOff>393700</xdr:rowOff>
              </to>
            </anchor>
          </controlPr>
        </control>
      </mc:Choice>
      <mc:Fallback>
        <control shapeId="1765" r:id="rId37" name="OptionButton1"/>
      </mc:Fallback>
    </mc:AlternateContent>
    <mc:AlternateContent xmlns:mc="http://schemas.openxmlformats.org/markup-compatibility/2006">
      <mc:Choice Requires="x14">
        <control shapeId="1663" r:id="rId39" name="ComboBox2">
          <controlPr defaultSize="0" autoLine="0" autoPict="0" linkedCell="Dane!B39" r:id="rId40">
            <anchor moveWithCells="1">
              <from>
                <xdr:col>2</xdr:col>
                <xdr:colOff>2400300</xdr:colOff>
                <xdr:row>4</xdr:row>
                <xdr:rowOff>76200</xdr:rowOff>
              </from>
              <to>
                <xdr:col>5</xdr:col>
                <xdr:colOff>209550</xdr:colOff>
                <xdr:row>5</xdr:row>
                <xdr:rowOff>12700</xdr:rowOff>
              </to>
            </anchor>
          </controlPr>
        </control>
      </mc:Choice>
      <mc:Fallback>
        <control shapeId="1663" r:id="rId39" name="ComboBox2"/>
      </mc:Fallback>
    </mc:AlternateContent>
    <mc:AlternateContent xmlns:mc="http://schemas.openxmlformats.org/markup-compatibility/2006">
      <mc:Choice Requires="x14">
        <control shapeId="1639" r:id="rId41" name="ComboBox1">
          <controlPr defaultSize="0" autoLine="0" autoPict="0" r:id="rId42">
            <anchor moveWithCells="1">
              <from>
                <xdr:col>2</xdr:col>
                <xdr:colOff>2413000</xdr:colOff>
                <xdr:row>3</xdr:row>
                <xdr:rowOff>190500</xdr:rowOff>
              </from>
              <to>
                <xdr:col>5</xdr:col>
                <xdr:colOff>228600</xdr:colOff>
                <xdr:row>3</xdr:row>
                <xdr:rowOff>527050</xdr:rowOff>
              </to>
            </anchor>
          </controlPr>
        </control>
      </mc:Choice>
      <mc:Fallback>
        <control shapeId="1639" r:id="rId41" name="ComboBox1"/>
      </mc:Fallback>
    </mc:AlternateContent>
    <mc:AlternateContent xmlns:mc="http://schemas.openxmlformats.org/markup-compatibility/2006">
      <mc:Choice Requires="x14">
        <control shapeId="1596" r:id="rId43" name="priorytety">
          <controlPr defaultSize="0" print="0" autoFill="0" autoPict="0">
            <anchor moveWithCells="1">
              <from>
                <xdr:col>7</xdr:col>
                <xdr:colOff>69850</xdr:colOff>
                <xdr:row>3</xdr:row>
                <xdr:rowOff>12700</xdr:rowOff>
              </from>
              <to>
                <xdr:col>8</xdr:col>
                <xdr:colOff>1003300</xdr:colOff>
                <xdr:row>4</xdr:row>
                <xdr:rowOff>127000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597" r:id="rId44" name="programy">
          <controlPr defaultSize="0" print="0" autoFill="0" autoPict="0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647700</xdr:colOff>
                <xdr:row>1</xdr:row>
                <xdr:rowOff>1079500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01" r:id="rId45" name="miejscowoscWies">
          <controlPr defaultSize="0" autoFill="0" autoLine="0" autoPict="0" macro="[0]!miejscowoscWies">
            <anchor moveWithCells="1">
              <from>
                <xdr:col>3</xdr:col>
                <xdr:colOff>736600</xdr:colOff>
                <xdr:row>40</xdr:row>
                <xdr:rowOff>127000</xdr:rowOff>
              </from>
              <to>
                <xdr:col>4</xdr:col>
                <xdr:colOff>1041400</xdr:colOff>
                <xdr:row>40</xdr:row>
                <xdr:rowOff>438150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02" r:id="rId46" name="miejscowoscDo25">
          <controlPr defaultSize="0" autoFill="0" autoLine="0" autoPict="0" macro="[0]!miejscowoscDo25">
            <anchor moveWithCells="1">
              <from>
                <xdr:col>5</xdr:col>
                <xdr:colOff>241300</xdr:colOff>
                <xdr:row>40</xdr:row>
                <xdr:rowOff>127000</xdr:rowOff>
              </from>
              <to>
                <xdr:col>7</xdr:col>
                <xdr:colOff>95250</xdr:colOff>
                <xdr:row>40</xdr:row>
                <xdr:rowOff>438150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03" r:id="rId47" name="miejscowoscPowyzej25">
          <controlPr defaultSize="0" autoFill="0" autoLine="0" autoPict="0" macro="[0]!miejscowoscPowyzej25">
            <anchor moveWithCells="1">
              <from>
                <xdr:col>7</xdr:col>
                <xdr:colOff>793750</xdr:colOff>
                <xdr:row>40</xdr:row>
                <xdr:rowOff>152400</xdr:rowOff>
              </from>
              <to>
                <xdr:col>9</xdr:col>
                <xdr:colOff>1447800</xdr:colOff>
                <xdr:row>40</xdr:row>
                <xdr:rowOff>469900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" r:id="rId48" name="Group Box 641">
          <controlPr defaultSize="0" autoFill="0" autoPict="0">
            <anchor moveWithCells="1">
              <from>
                <xdr:col>3</xdr:col>
                <xdr:colOff>12700</xdr:colOff>
                <xdr:row>40</xdr:row>
                <xdr:rowOff>50800</xdr:rowOff>
              </from>
              <to>
                <xdr:col>9</xdr:col>
                <xdr:colOff>1809750</xdr:colOff>
                <xdr:row>40</xdr:row>
                <xdr:rowOff>552450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" r:id="rId49" name="Group Box 642">
          <controlPr defaultSize="0" autoFill="0" autoPict="0">
            <anchor moveWithCells="1">
              <from>
                <xdr:col>2</xdr:col>
                <xdr:colOff>3409950</xdr:colOff>
                <xdr:row>46</xdr:row>
                <xdr:rowOff>0</xdr:rowOff>
              </from>
              <to>
                <xdr:col>9</xdr:col>
                <xdr:colOff>1809750</xdr:colOff>
                <xdr:row>46</xdr:row>
                <xdr:rowOff>374650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" r:id="rId50" name="Group Box 643">
          <controlPr defaultSize="0" autoFill="0" autoPict="0">
            <anchor moveWithCells="1">
              <from>
                <xdr:col>4</xdr:col>
                <xdr:colOff>31750</xdr:colOff>
                <xdr:row>49</xdr:row>
                <xdr:rowOff>0</xdr:rowOff>
              </from>
              <to>
                <xdr:col>9</xdr:col>
                <xdr:colOff>1809750</xdr:colOff>
                <xdr:row>50</xdr:row>
                <xdr:rowOff>31750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" r:id="rId51" name="Group Box 644">
          <controlPr defaultSize="0" autoFill="0" autoPict="0">
            <anchor moveWithCells="1">
              <from>
                <xdr:col>4</xdr:col>
                <xdr:colOff>31750</xdr:colOff>
                <xdr:row>49</xdr:row>
                <xdr:rowOff>0</xdr:rowOff>
              </from>
              <to>
                <xdr:col>9</xdr:col>
                <xdr:colOff>1809750</xdr:colOff>
                <xdr:row>50</xdr:row>
                <xdr:rowOff>31750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1" r:id="rId52" name="Group Box 647">
          <controlPr defaultSize="0" autoFill="0" autoPict="0">
            <anchor moveWithCells="1">
              <from>
                <xdr:col>3</xdr:col>
                <xdr:colOff>50800</xdr:colOff>
                <xdr:row>54</xdr:row>
                <xdr:rowOff>50800</xdr:rowOff>
              </from>
              <to>
                <xdr:col>5</xdr:col>
                <xdr:colOff>838200</xdr:colOff>
                <xdr:row>55</xdr:row>
                <xdr:rowOff>76200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2" r:id="rId53" name="Group Box 648">
          <controlPr defaultSize="0" autoFill="0" autoPict="0">
            <anchor moveWithCells="1">
              <from>
                <xdr:col>3</xdr:col>
                <xdr:colOff>1162050</xdr:colOff>
                <xdr:row>49</xdr:row>
                <xdr:rowOff>0</xdr:rowOff>
              </from>
              <to>
                <xdr:col>9</xdr:col>
                <xdr:colOff>1809750</xdr:colOff>
                <xdr:row>49</xdr:row>
                <xdr:rowOff>412750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3" r:id="rId54" name="Group Box 649">
          <controlPr defaultSize="0" autoFill="0" autoPict="0">
            <anchor moveWithCells="1">
              <from>
                <xdr:col>3</xdr:col>
                <xdr:colOff>1155700</xdr:colOff>
                <xdr:row>49</xdr:row>
                <xdr:rowOff>0</xdr:rowOff>
              </from>
              <to>
                <xdr:col>9</xdr:col>
                <xdr:colOff>1809750</xdr:colOff>
                <xdr:row>49</xdr:row>
                <xdr:rowOff>412750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4" r:id="rId55" name="Button 650">
          <controlPr defaultSize="0" print="0" autoFill="0" autoPict="0" macro="[0]!dodaj_grunt">
            <anchor moveWithCells="1" sizeWithCells="1">
              <from>
                <xdr:col>2</xdr:col>
                <xdr:colOff>812800</xdr:colOff>
                <xdr:row>101</xdr:row>
                <xdr:rowOff>114300</xdr:rowOff>
              </from>
              <to>
                <xdr:col>2</xdr:col>
                <xdr:colOff>2089150</xdr:colOff>
                <xdr:row>101</xdr:row>
                <xdr:rowOff>381000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5" r:id="rId56" name="dzialalnoscIndywidualna">
          <controlPr defaultSize="0" autoFill="0" autoLine="0" autoPict="0" macro="[0]!formaPrawnaDzialalnoscIndywiudalna">
            <anchor moveWithCells="1">
              <from>
                <xdr:col>4</xdr:col>
                <xdr:colOff>1136650</xdr:colOff>
                <xdr:row>19</xdr:row>
                <xdr:rowOff>133350</xdr:rowOff>
              </from>
              <to>
                <xdr:col>6</xdr:col>
                <xdr:colOff>203200</xdr:colOff>
                <xdr:row>19</xdr:row>
                <xdr:rowOff>393700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6" r:id="rId57" name="spokaCywilna">
          <controlPr defaultSize="0" autoFill="0" autoLine="0" autoPict="0" macro="[0]!formaPrawnaDzialalnoscSpolkaCywilna">
            <anchor moveWithCells="1">
              <from>
                <xdr:col>6</xdr:col>
                <xdr:colOff>1155700</xdr:colOff>
                <xdr:row>19</xdr:row>
                <xdr:rowOff>88900</xdr:rowOff>
              </from>
              <to>
                <xdr:col>7</xdr:col>
                <xdr:colOff>1174750</xdr:colOff>
                <xdr:row>19</xdr:row>
                <xdr:rowOff>381000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7" r:id="rId58" name="spolkaZoo">
          <controlPr defaultSize="0" autoFill="0" autoLine="0" autoPict="0" macro="[0]!formaPrawnaDzialalnoscSpolkaZoo">
            <anchor moveWithCells="1">
              <from>
                <xdr:col>8</xdr:col>
                <xdr:colOff>819150</xdr:colOff>
                <xdr:row>19</xdr:row>
                <xdr:rowOff>50800</xdr:rowOff>
              </from>
              <to>
                <xdr:col>9</xdr:col>
                <xdr:colOff>1447800</xdr:colOff>
                <xdr:row>19</xdr:row>
                <xdr:rowOff>342900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3" r:id="rId59" name="typSamodzielne">
          <controlPr defaultSize="0" autoFill="0" autoLine="0" autoPict="0" macro="[0]!typSamodzielne">
            <anchor moveWithCells="1">
              <from>
                <xdr:col>4</xdr:col>
                <xdr:colOff>165100</xdr:colOff>
                <xdr:row>25</xdr:row>
                <xdr:rowOff>114300</xdr:rowOff>
              </from>
              <to>
                <xdr:col>5</xdr:col>
                <xdr:colOff>0</xdr:colOff>
                <xdr:row>25</xdr:row>
                <xdr:rowOff>412750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" r:id="rId60" name="typPartnerskie">
          <controlPr defaultSize="0" autoFill="0" autoLine="0" autoPict="0" macro="[0]!typPartnerskie">
            <anchor moveWithCells="1">
              <from>
                <xdr:col>6</xdr:col>
                <xdr:colOff>952500</xdr:colOff>
                <xdr:row>25</xdr:row>
                <xdr:rowOff>114300</xdr:rowOff>
              </from>
              <to>
                <xdr:col>7</xdr:col>
                <xdr:colOff>628650</xdr:colOff>
                <xdr:row>25</xdr:row>
                <xdr:rowOff>412750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" r:id="rId61" name="typPowiazane">
          <controlPr defaultSize="0" autoFill="0" autoLine="0" autoPict="0" macro="[0]!typPowiazane">
            <anchor moveWithCells="1">
              <from>
                <xdr:col>9</xdr:col>
                <xdr:colOff>476250</xdr:colOff>
                <xdr:row>25</xdr:row>
                <xdr:rowOff>95250</xdr:rowOff>
              </from>
              <to>
                <xdr:col>9</xdr:col>
                <xdr:colOff>1162050</xdr:colOff>
                <xdr:row>25</xdr:row>
                <xdr:rowOff>393700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" r:id="rId62" name="Group Box 665">
          <controlPr defaultSize="0" autoFill="0" autoPict="0">
            <anchor moveWithCells="1">
              <from>
                <xdr:col>4</xdr:col>
                <xdr:colOff>31750</xdr:colOff>
                <xdr:row>19</xdr:row>
                <xdr:rowOff>50800</xdr:rowOff>
              </from>
              <to>
                <xdr:col>9</xdr:col>
                <xdr:colOff>1809750</xdr:colOff>
                <xdr:row>20</xdr:row>
                <xdr:rowOff>127000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90" r:id="rId63" name="Group Box 666">
          <controlPr defaultSize="0" autoFill="0" autoPict="0">
            <anchor moveWithCells="1">
              <from>
                <xdr:col>4</xdr:col>
                <xdr:colOff>31750</xdr:colOff>
                <xdr:row>20</xdr:row>
                <xdr:rowOff>50800</xdr:rowOff>
              </from>
              <to>
                <xdr:col>9</xdr:col>
                <xdr:colOff>1809750</xdr:colOff>
                <xdr:row>21</xdr:row>
                <xdr:rowOff>95250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91" r:id="rId64" name="Group Box 667">
          <controlPr defaultSize="0" autoFill="0" autoPict="0">
            <anchor moveWithCells="1">
              <from>
                <xdr:col>3</xdr:col>
                <xdr:colOff>1162050</xdr:colOff>
                <xdr:row>25</xdr:row>
                <xdr:rowOff>38100</xdr:rowOff>
              </from>
              <to>
                <xdr:col>9</xdr:col>
                <xdr:colOff>1809750</xdr:colOff>
                <xdr:row>25</xdr:row>
                <xdr:rowOff>457200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92" r:id="rId65" name="Group Box 668">
          <controlPr defaultSize="0" autoFill="0" autoPict="0">
            <anchor moveWithCells="1">
              <from>
                <xdr:col>3</xdr:col>
                <xdr:colOff>1155700</xdr:colOff>
                <xdr:row>26</xdr:row>
                <xdr:rowOff>38100</xdr:rowOff>
              </from>
              <to>
                <xdr:col>9</xdr:col>
                <xdr:colOff>1809750</xdr:colOff>
                <xdr:row>26</xdr:row>
                <xdr:rowOff>457200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09" r:id="rId66" name="Button 685">
          <controlPr defaultSize="0" print="0" autoFill="0" autoPict="0" macro="[0]!Usun_wiersz_Grunty">
            <anchor moveWithCells="1" sizeWithCells="1">
              <from>
                <xdr:col>7</xdr:col>
                <xdr:colOff>57150</xdr:colOff>
                <xdr:row>101</xdr:row>
                <xdr:rowOff>95250</xdr:rowOff>
              </from>
              <to>
                <xdr:col>7</xdr:col>
                <xdr:colOff>1079500</xdr:colOff>
                <xdr:row>101</xdr:row>
                <xdr:rowOff>361950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13" r:id="rId67" name="Button 689">
          <controlPr defaultSize="0" print="0" autoFill="0" autoPict="0" macro="[0]!dodaj_budynki">
            <anchor moveWithCells="1" sizeWithCells="1">
              <from>
                <xdr:col>2</xdr:col>
                <xdr:colOff>831850</xdr:colOff>
                <xdr:row>105</xdr:row>
                <xdr:rowOff>76200</xdr:rowOff>
              </from>
              <to>
                <xdr:col>2</xdr:col>
                <xdr:colOff>2114550</xdr:colOff>
                <xdr:row>105</xdr:row>
                <xdr:rowOff>374650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20" r:id="rId68" name="Button 696">
          <controlPr defaultSize="0" print="0" autoFill="0" autoPict="0" macro="[0]!Usun_wiersz_Budynki">
            <anchor moveWithCells="1" sizeWithCells="1">
              <from>
                <xdr:col>7</xdr:col>
                <xdr:colOff>107950</xdr:colOff>
                <xdr:row>105</xdr:row>
                <xdr:rowOff>127000</xdr:rowOff>
              </from>
              <to>
                <xdr:col>7</xdr:col>
                <xdr:colOff>1162050</xdr:colOff>
                <xdr:row>105</xdr:row>
                <xdr:rowOff>361950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22" r:id="rId69" name="Button 698">
          <controlPr defaultSize="0" print="0" autoFill="0" autoPict="0" macro="[0]!dodaj_wyposazenie">
            <anchor moveWithCells="1" sizeWithCells="1">
              <from>
                <xdr:col>2</xdr:col>
                <xdr:colOff>762000</xdr:colOff>
                <xdr:row>109</xdr:row>
                <xdr:rowOff>76200</xdr:rowOff>
              </from>
              <to>
                <xdr:col>2</xdr:col>
                <xdr:colOff>2038350</xdr:colOff>
                <xdr:row>109</xdr:row>
                <xdr:rowOff>336550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24" r:id="rId70" name="Button 700">
          <controlPr defaultSize="0" print="0" autoFill="0" autoPict="0" macro="[0]!Usun_wiersz_Wyposazenie">
            <anchor moveWithCells="1" sizeWithCells="1">
              <from>
                <xdr:col>6</xdr:col>
                <xdr:colOff>1295400</xdr:colOff>
                <xdr:row>109</xdr:row>
                <xdr:rowOff>95250</xdr:rowOff>
              </from>
              <to>
                <xdr:col>7</xdr:col>
                <xdr:colOff>1181100</xdr:colOff>
                <xdr:row>109</xdr:row>
                <xdr:rowOff>355600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25" r:id="rId71" name="Button 701">
          <controlPr defaultSize="0" print="0" autoFill="0" autoPict="0" macro="[0]!Dodaj_transport">
            <anchor moveWithCells="1" sizeWithCells="1">
              <from>
                <xdr:col>2</xdr:col>
                <xdr:colOff>685800</xdr:colOff>
                <xdr:row>113</xdr:row>
                <xdr:rowOff>95250</xdr:rowOff>
              </from>
              <to>
                <xdr:col>2</xdr:col>
                <xdr:colOff>2000250</xdr:colOff>
                <xdr:row>113</xdr:row>
                <xdr:rowOff>361950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27" r:id="rId72" name="Button 703">
          <controlPr defaultSize="0" print="0" autoFill="0" autoPict="0" macro="[0]!Usun_wiersz_Transport">
            <anchor moveWithCells="1" sizeWithCells="1">
              <from>
                <xdr:col>7</xdr:col>
                <xdr:colOff>0</xdr:colOff>
                <xdr:row>113</xdr:row>
                <xdr:rowOff>95250</xdr:rowOff>
              </from>
              <to>
                <xdr:col>7</xdr:col>
                <xdr:colOff>1174750</xdr:colOff>
                <xdr:row>113</xdr:row>
                <xdr:rowOff>361950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28" r:id="rId73" name="Button 704">
          <controlPr defaultSize="0" print="0" autoFill="0" autoPict="0" macro="[0]!Dodaj_aktywa">
            <anchor moveWithCells="1" sizeWithCells="1">
              <from>
                <xdr:col>2</xdr:col>
                <xdr:colOff>679450</xdr:colOff>
                <xdr:row>117</xdr:row>
                <xdr:rowOff>76200</xdr:rowOff>
              </from>
              <to>
                <xdr:col>2</xdr:col>
                <xdr:colOff>1943100</xdr:colOff>
                <xdr:row>117</xdr:row>
                <xdr:rowOff>342900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30" r:id="rId74" name="Button 706">
          <controlPr defaultSize="0" print="0" autoFill="0" autoPict="0" macro="[0]!Usun_wiersz_Aktywa">
            <anchor moveWithCells="1" sizeWithCells="1">
              <from>
                <xdr:col>7</xdr:col>
                <xdr:colOff>0</xdr:colOff>
                <xdr:row>117</xdr:row>
                <xdr:rowOff>88900</xdr:rowOff>
              </from>
              <to>
                <xdr:col>7</xdr:col>
                <xdr:colOff>1200150</xdr:colOff>
                <xdr:row>117</xdr:row>
                <xdr:rowOff>355600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37" r:id="rId75" name="Option Button 713">
          <controlPr defaultSize="0" autoFill="0" autoLine="0" autoPict="0" macro="[0]!formaRoliczenRyczalt">
            <anchor moveWithCells="1">
              <from>
                <xdr:col>4</xdr:col>
                <xdr:colOff>1193800</xdr:colOff>
                <xdr:row>20</xdr:row>
                <xdr:rowOff>88900</xdr:rowOff>
              </from>
              <to>
                <xdr:col>6</xdr:col>
                <xdr:colOff>76200</xdr:colOff>
                <xdr:row>20</xdr:row>
                <xdr:rowOff>361950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38" r:id="rId76" name="Option Button 714">
          <controlPr defaultSize="0" autoFill="0" autoLine="0" autoPict="0" macro="[0]!formaRoliczenKartaPodatkowa">
            <anchor moveWithCells="1">
              <from>
                <xdr:col>6</xdr:col>
                <xdr:colOff>266700</xdr:colOff>
                <xdr:row>20</xdr:row>
                <xdr:rowOff>69850</xdr:rowOff>
              </from>
              <to>
                <xdr:col>7</xdr:col>
                <xdr:colOff>393700</xdr:colOff>
                <xdr:row>20</xdr:row>
                <xdr:rowOff>374650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39" r:id="rId77" name="Option Button 715">
          <controlPr defaultSize="0" autoFill="0" autoLine="0" autoPict="0" macro="[0]!formaRoliczenKsiegaPrzychodow">
            <anchor moveWithCells="1">
              <from>
                <xdr:col>7</xdr:col>
                <xdr:colOff>508000</xdr:colOff>
                <xdr:row>20</xdr:row>
                <xdr:rowOff>57150</xdr:rowOff>
              </from>
              <to>
                <xdr:col>8</xdr:col>
                <xdr:colOff>641350</xdr:colOff>
                <xdr:row>20</xdr:row>
                <xdr:rowOff>374650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0" r:id="rId78" name="Option Button 716">
          <controlPr defaultSize="0" autoFill="0" autoLine="0" autoPict="0" macro="[0]!formaRoliczenKsiegiRachunkowe">
            <anchor moveWithCells="1">
              <from>
                <xdr:col>8</xdr:col>
                <xdr:colOff>869950</xdr:colOff>
                <xdr:row>20</xdr:row>
                <xdr:rowOff>76200</xdr:rowOff>
              </from>
              <to>
                <xdr:col>9</xdr:col>
                <xdr:colOff>1085850</xdr:colOff>
                <xdr:row>20</xdr:row>
                <xdr:rowOff>393700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" r:id="rId79" name="Option Button 721">
          <controlPr defaultSize="0" autoFill="0" autoLine="0" autoPict="0" macro="[0]!StatusPrzedsiebiorstwaMikro">
            <anchor moveWithCells="1">
              <from>
                <xdr:col>5</xdr:col>
                <xdr:colOff>127000</xdr:colOff>
                <xdr:row>26</xdr:row>
                <xdr:rowOff>114300</xdr:rowOff>
              </from>
              <to>
                <xdr:col>6</xdr:col>
                <xdr:colOff>355600</xdr:colOff>
                <xdr:row>26</xdr:row>
                <xdr:rowOff>393700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" r:id="rId80" name="Option Button 722">
          <controlPr defaultSize="0" autoFill="0" autoLine="0" autoPict="0" macro="[0]!statusPrzedsiebiorstwaMaly">
            <anchor moveWithCells="1">
              <from>
                <xdr:col>6</xdr:col>
                <xdr:colOff>565150</xdr:colOff>
                <xdr:row>26</xdr:row>
                <xdr:rowOff>76200</xdr:rowOff>
              </from>
              <to>
                <xdr:col>7</xdr:col>
                <xdr:colOff>647700</xdr:colOff>
                <xdr:row>26</xdr:row>
                <xdr:rowOff>412750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7" r:id="rId81" name="Option Button 723">
          <controlPr defaultSize="0" autoFill="0" autoLine="0" autoPict="0" macro="[0]!statusPrzedsiebiorstwaSredni">
            <anchor moveWithCells="1">
              <from>
                <xdr:col>7</xdr:col>
                <xdr:colOff>222250</xdr:colOff>
                <xdr:row>26</xdr:row>
                <xdr:rowOff>152400</xdr:rowOff>
              </from>
              <to>
                <xdr:col>8</xdr:col>
                <xdr:colOff>38100</xdr:colOff>
                <xdr:row>26</xdr:row>
                <xdr:rowOff>374650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0" r:id="rId82" name="Option Button 726">
          <controlPr defaultSize="0" autoFill="0" autoLine="0" autoPict="0" macro="[0]!formaGotowka">
            <anchor moveWithCells="1">
              <from>
                <xdr:col>3</xdr:col>
                <xdr:colOff>323850</xdr:colOff>
                <xdr:row>54</xdr:row>
                <xdr:rowOff>127000</xdr:rowOff>
              </from>
              <to>
                <xdr:col>4</xdr:col>
                <xdr:colOff>228600</xdr:colOff>
                <xdr:row>54</xdr:row>
                <xdr:rowOff>342900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1" r:id="rId83" name="Option Button 727">
          <controlPr defaultSize="0" autoFill="0" autoLine="0" autoPict="0" macro="[0]!formaInna">
            <anchor moveWithCells="1">
              <from>
                <xdr:col>4</xdr:col>
                <xdr:colOff>393700</xdr:colOff>
                <xdr:row>54</xdr:row>
                <xdr:rowOff>69850</xdr:rowOff>
              </from>
              <to>
                <xdr:col>5</xdr:col>
                <xdr:colOff>603250</xdr:colOff>
                <xdr:row>54</xdr:row>
                <xdr:rowOff>393700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3" r:id="rId84" name="Option Button 729">
          <controlPr defaultSize="0" autoFill="0" autoLine="0" autoPict="0" macro="[0]!priorytetyStarter">
            <anchor moveWithCells="1">
              <from>
                <xdr:col>6</xdr:col>
                <xdr:colOff>1231900</xdr:colOff>
                <xdr:row>3</xdr:row>
                <xdr:rowOff>222250</xdr:rowOff>
              </from>
              <to>
                <xdr:col>8</xdr:col>
                <xdr:colOff>114300</xdr:colOff>
                <xdr:row>3</xdr:row>
                <xdr:rowOff>533400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4" r:id="rId85" name="Option Button 730">
          <controlPr defaultSize="0" autoFill="0" autoLine="0" autoPict="0" macro="[0]!priorytetyBiznes">
            <anchor moveWithCells="1">
              <from>
                <xdr:col>8</xdr:col>
                <xdr:colOff>266700</xdr:colOff>
                <xdr:row>3</xdr:row>
                <xdr:rowOff>203200</xdr:rowOff>
              </from>
              <to>
                <xdr:col>9</xdr:col>
                <xdr:colOff>546100</xdr:colOff>
                <xdr:row>3</xdr:row>
                <xdr:rowOff>546100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87" r:id="rId86" name="Button 763">
          <controlPr defaultSize="0" print="0" autoFill="0" autoPict="0" macro="[0]!Zapisz_Arkusz">
            <anchor moveWithCells="1" sizeWithCells="1">
              <from>
                <xdr:col>5</xdr:col>
                <xdr:colOff>171450</xdr:colOff>
                <xdr:row>233</xdr:row>
                <xdr:rowOff>203200</xdr:rowOff>
              </from>
              <to>
                <xdr:col>6</xdr:col>
                <xdr:colOff>781050</xdr:colOff>
                <xdr:row>236</xdr:row>
                <xdr:rowOff>19050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"/>
  <dimension ref="B1:H14"/>
  <sheetViews>
    <sheetView topLeftCell="B1" zoomScale="85" zoomScaleNormal="85" workbookViewId="0">
      <selection activeCell="M3" sqref="M3"/>
    </sheetView>
  </sheetViews>
  <sheetFormatPr defaultRowHeight="12.5"/>
  <cols>
    <col min="1" max="1" width="96.26953125" customWidth="1"/>
    <col min="2" max="4" width="15.7265625" customWidth="1"/>
    <col min="5" max="5" width="18.54296875" customWidth="1"/>
    <col min="6" max="6" width="18.26953125" customWidth="1"/>
    <col min="7" max="7" width="14.81640625" customWidth="1"/>
    <col min="8" max="8" width="37.54296875" customWidth="1"/>
    <col min="9" max="9" width="9.1796875" customWidth="1"/>
    <col min="10" max="10" width="15.26953125" customWidth="1"/>
    <col min="11" max="11" width="42.26953125" customWidth="1"/>
  </cols>
  <sheetData>
    <row r="1" spans="2:8" ht="149.25" customHeight="1">
      <c r="B1" s="351"/>
      <c r="C1" s="351"/>
      <c r="D1" s="351"/>
      <c r="E1" s="351"/>
      <c r="F1" s="351"/>
      <c r="G1" s="351"/>
      <c r="H1" s="351"/>
    </row>
    <row r="2" spans="2:8" ht="150.75" customHeight="1">
      <c r="B2" s="351"/>
      <c r="C2" s="351"/>
      <c r="D2" s="351"/>
      <c r="E2" s="351"/>
      <c r="F2" s="351"/>
      <c r="G2" s="351"/>
      <c r="H2" s="351"/>
    </row>
    <row r="3" spans="2:8" ht="150" customHeight="1">
      <c r="B3" s="351"/>
      <c r="C3" s="351"/>
      <c r="D3" s="351"/>
      <c r="E3" s="351"/>
      <c r="F3" s="351"/>
      <c r="G3" s="351"/>
      <c r="H3" s="351"/>
    </row>
    <row r="4" spans="2:8" ht="150" customHeight="1">
      <c r="B4" s="351"/>
      <c r="C4" s="351"/>
      <c r="D4" s="351"/>
      <c r="E4" s="351"/>
      <c r="F4" s="351"/>
      <c r="G4" s="351"/>
      <c r="H4" s="351"/>
    </row>
    <row r="5" spans="2:8" ht="150" customHeight="1">
      <c r="B5" s="351"/>
      <c r="C5" s="351"/>
      <c r="D5" s="351"/>
      <c r="E5" s="351"/>
      <c r="F5" s="351"/>
      <c r="G5" s="351"/>
      <c r="H5" s="351"/>
    </row>
    <row r="6" spans="2:8" ht="128.25" customHeight="1">
      <c r="B6" s="351"/>
      <c r="C6" s="351"/>
      <c r="D6" s="351"/>
      <c r="E6" s="351"/>
      <c r="F6" s="351"/>
      <c r="G6" s="351"/>
      <c r="H6" s="351"/>
    </row>
    <row r="7" spans="2:8" ht="154.5" customHeight="1">
      <c r="B7" s="351"/>
      <c r="C7" s="351"/>
      <c r="D7" s="351"/>
      <c r="E7" s="351"/>
      <c r="F7" s="351"/>
      <c r="G7" s="351"/>
      <c r="H7" s="351"/>
    </row>
    <row r="9" spans="2:8" ht="186" customHeight="1"/>
    <row r="10" spans="2:8" ht="165" customHeight="1"/>
    <row r="11" spans="2:8" ht="64" customHeight="1"/>
    <row r="12" spans="2:8" ht="115" customHeight="1"/>
    <row r="13" spans="2:8" ht="128.5" customHeight="1"/>
    <row r="14" spans="2:8" ht="138" customHeight="1"/>
  </sheetData>
  <mergeCells count="7">
    <mergeCell ref="B7:H7"/>
    <mergeCell ref="B6:H6"/>
    <mergeCell ref="B1:H1"/>
    <mergeCell ref="B2:H2"/>
    <mergeCell ref="B3:H3"/>
    <mergeCell ref="B4:H4"/>
    <mergeCell ref="B5:H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"/>
  <dimension ref="A1:Z41"/>
  <sheetViews>
    <sheetView workbookViewId="0">
      <selection activeCell="A11" sqref="A11"/>
    </sheetView>
  </sheetViews>
  <sheetFormatPr defaultRowHeight="12.5"/>
  <cols>
    <col min="1" max="1" width="14.453125" bestFit="1" customWidth="1"/>
    <col min="5" max="5" width="13" customWidth="1"/>
    <col min="6" max="6" width="20.54296875" customWidth="1"/>
    <col min="7" max="7" width="9.81640625" bestFit="1" customWidth="1"/>
    <col min="11" max="11" width="57.81640625" customWidth="1"/>
    <col min="18" max="18" width="29" customWidth="1"/>
  </cols>
  <sheetData>
    <row r="1" spans="1:26">
      <c r="C1">
        <f>MOD(1,10)</f>
        <v>1</v>
      </c>
      <c r="J1" t="str">
        <f>IF(QUOTIENT(F27,10^1)&lt;1,LOOKUP(G31,Q2:Q2:R41), IF(MOD(F27,10)&gt;0, LOOKUP(G31,Q2:Q2:R41)," " ))</f>
        <v/>
      </c>
      <c r="Q1" t="s">
        <v>189</v>
      </c>
      <c r="R1" t="s">
        <v>190</v>
      </c>
    </row>
    <row r="2" spans="1:26">
      <c r="Q2">
        <v>0</v>
      </c>
      <c r="R2" s="135" t="s">
        <v>191</v>
      </c>
    </row>
    <row r="3" spans="1:26">
      <c r="Q3">
        <v>1</v>
      </c>
      <c r="R3" t="s">
        <v>192</v>
      </c>
    </row>
    <row r="4" spans="1:26">
      <c r="Q4">
        <v>2</v>
      </c>
      <c r="R4" t="s">
        <v>193</v>
      </c>
    </row>
    <row r="5" spans="1:26">
      <c r="Q5">
        <v>3</v>
      </c>
      <c r="R5" t="s">
        <v>194</v>
      </c>
      <c r="S5">
        <v>11</v>
      </c>
      <c r="T5" t="s">
        <v>195</v>
      </c>
      <c r="V5">
        <v>20</v>
      </c>
      <c r="W5" t="s">
        <v>196</v>
      </c>
      <c r="Y5">
        <v>100</v>
      </c>
      <c r="Z5" t="s">
        <v>197</v>
      </c>
    </row>
    <row r="6" spans="1:26">
      <c r="Q6">
        <v>4</v>
      </c>
      <c r="R6" t="s">
        <v>198</v>
      </c>
      <c r="S6">
        <v>12</v>
      </c>
      <c r="T6" t="s">
        <v>199</v>
      </c>
      <c r="V6">
        <v>30</v>
      </c>
      <c r="W6" t="s">
        <v>200</v>
      </c>
      <c r="Y6">
        <v>200</v>
      </c>
      <c r="Z6" t="s">
        <v>201</v>
      </c>
    </row>
    <row r="7" spans="1:26">
      <c r="B7" t="s">
        <v>202</v>
      </c>
      <c r="C7" t="s">
        <v>203</v>
      </c>
      <c r="D7" t="s">
        <v>204</v>
      </c>
      <c r="Q7">
        <v>5</v>
      </c>
      <c r="R7" t="s">
        <v>205</v>
      </c>
      <c r="S7">
        <v>13</v>
      </c>
      <c r="T7" t="s">
        <v>206</v>
      </c>
      <c r="V7">
        <v>40</v>
      </c>
      <c r="W7" t="s">
        <v>207</v>
      </c>
      <c r="Y7">
        <v>300</v>
      </c>
      <c r="Z7" t="s">
        <v>208</v>
      </c>
    </row>
    <row r="8" spans="1:26">
      <c r="Q8">
        <v>6</v>
      </c>
      <c r="R8" t="s">
        <v>209</v>
      </c>
      <c r="S8">
        <v>14</v>
      </c>
      <c r="T8" t="s">
        <v>210</v>
      </c>
      <c r="V8">
        <v>50</v>
      </c>
      <c r="W8" t="s">
        <v>211</v>
      </c>
      <c r="Y8">
        <v>400</v>
      </c>
      <c r="Z8" t="s">
        <v>212</v>
      </c>
    </row>
    <row r="9" spans="1:26">
      <c r="Q9">
        <v>7</v>
      </c>
      <c r="R9" t="s">
        <v>213</v>
      </c>
      <c r="S9">
        <v>15</v>
      </c>
      <c r="T9" t="s">
        <v>214</v>
      </c>
      <c r="V9">
        <v>60</v>
      </c>
      <c r="W9" t="s">
        <v>215</v>
      </c>
      <c r="Y9">
        <v>500</v>
      </c>
      <c r="Z9" t="s">
        <v>216</v>
      </c>
    </row>
    <row r="10" spans="1:26" ht="14.5">
      <c r="A10" s="136">
        <f>Wniosek!D8</f>
        <v>0</v>
      </c>
      <c r="B10">
        <f>QUOTIENT(A10,10^6)</f>
        <v>0</v>
      </c>
      <c r="C10">
        <f>(MOD(A10,10^6)-MOD(A10,10^3))/10^3</f>
        <v>0</v>
      </c>
      <c r="D10">
        <f>MOD(A10,10^3)</f>
        <v>0</v>
      </c>
      <c r="Q10">
        <v>8</v>
      </c>
      <c r="R10" t="s">
        <v>217</v>
      </c>
      <c r="S10">
        <v>16</v>
      </c>
      <c r="T10" t="s">
        <v>218</v>
      </c>
      <c r="V10">
        <v>70</v>
      </c>
      <c r="W10" t="s">
        <v>219</v>
      </c>
      <c r="Y10">
        <v>600</v>
      </c>
      <c r="Z10" t="s">
        <v>220</v>
      </c>
    </row>
    <row r="11" spans="1:26">
      <c r="F11" t="s">
        <v>221</v>
      </c>
      <c r="G11" t="s">
        <v>222</v>
      </c>
      <c r="H11">
        <v>1</v>
      </c>
      <c r="K11" s="137">
        <f>D27</f>
        <v>0</v>
      </c>
      <c r="L11" s="137">
        <f>QUOTIENT(K11,10^2)</f>
        <v>0</v>
      </c>
      <c r="M11" s="137">
        <f>MOD(K11,10^2)</f>
        <v>0</v>
      </c>
      <c r="N11" s="137"/>
      <c r="Q11">
        <v>9</v>
      </c>
      <c r="R11" t="s">
        <v>223</v>
      </c>
      <c r="S11">
        <v>17</v>
      </c>
      <c r="T11" t="s">
        <v>224</v>
      </c>
      <c r="V11">
        <v>80</v>
      </c>
      <c r="W11" t="s">
        <v>225</v>
      </c>
      <c r="Y11">
        <v>700</v>
      </c>
      <c r="Z11" t="s">
        <v>226</v>
      </c>
    </row>
    <row r="12" spans="1:26">
      <c r="K12" s="137"/>
      <c r="L12" s="137"/>
      <c r="M12" s="137">
        <f>QUOTIENT(M11,10^1)</f>
        <v>0</v>
      </c>
      <c r="N12" s="137">
        <f>M11-M12*10^1</f>
        <v>0</v>
      </c>
      <c r="Q12">
        <v>10</v>
      </c>
      <c r="R12" t="s">
        <v>227</v>
      </c>
      <c r="S12">
        <v>18</v>
      </c>
      <c r="T12" t="s">
        <v>228</v>
      </c>
      <c r="V12">
        <v>90</v>
      </c>
      <c r="W12" t="s">
        <v>229</v>
      </c>
      <c r="Y12">
        <v>800</v>
      </c>
      <c r="Z12" t="s">
        <v>230</v>
      </c>
    </row>
    <row r="13" spans="1:26">
      <c r="B13" s="137">
        <f>B10</f>
        <v>0</v>
      </c>
      <c r="C13" s="137">
        <f>QUOTIENT(B13,10^2)</f>
        <v>0</v>
      </c>
      <c r="D13" s="137">
        <f>MOD(B13,10^2)</f>
        <v>0</v>
      </c>
      <c r="E13" s="137"/>
      <c r="K13" s="137"/>
      <c r="L13" s="137" t="s">
        <v>221</v>
      </c>
      <c r="M13" s="137"/>
      <c r="N13" s="137"/>
      <c r="Q13">
        <v>11</v>
      </c>
      <c r="R13" t="s">
        <v>195</v>
      </c>
      <c r="S13">
        <v>19</v>
      </c>
      <c r="T13" t="s">
        <v>231</v>
      </c>
      <c r="Y13">
        <v>900</v>
      </c>
      <c r="Z13" t="s">
        <v>232</v>
      </c>
    </row>
    <row r="14" spans="1:26">
      <c r="B14" s="137"/>
      <c r="C14" s="137" t="s">
        <v>204</v>
      </c>
      <c r="D14" s="137">
        <f>QUOTIENT(D13,10^1)</f>
        <v>0</v>
      </c>
      <c r="E14" s="137">
        <f>D13-D14*10^1</f>
        <v>0</v>
      </c>
      <c r="K14" s="137"/>
      <c r="L14" s="137" t="s">
        <v>204</v>
      </c>
      <c r="M14" s="137" t="s">
        <v>233</v>
      </c>
      <c r="N14" s="137" t="s">
        <v>234</v>
      </c>
      <c r="Q14">
        <v>12</v>
      </c>
      <c r="R14" t="s">
        <v>199</v>
      </c>
    </row>
    <row r="15" spans="1:26">
      <c r="B15" s="137"/>
      <c r="C15" s="137"/>
      <c r="D15" s="137"/>
      <c r="E15" s="137"/>
      <c r="K15" s="137"/>
      <c r="L15" s="137">
        <f>L11*10^2</f>
        <v>0</v>
      </c>
      <c r="M15" s="137">
        <f>M12*10^1</f>
        <v>0</v>
      </c>
      <c r="N15" s="137">
        <f>N12*10^0</f>
        <v>0</v>
      </c>
      <c r="Q15">
        <v>13</v>
      </c>
      <c r="R15" t="s">
        <v>206</v>
      </c>
    </row>
    <row r="16" spans="1:26">
      <c r="B16" s="137"/>
      <c r="C16" s="137"/>
      <c r="D16" s="137"/>
      <c r="E16" s="137"/>
      <c r="K16" s="137"/>
      <c r="L16" s="137" t="str">
        <f>LOOKUP(L15,Q2:Q2:R41)</f>
        <v/>
      </c>
      <c r="M16" s="137" t="str">
        <f>IF(M12=0,"", LOOKUP(M11,Q2:Q2:R41))</f>
        <v/>
      </c>
      <c r="N16" s="137" t="str">
        <f>IF(F27&gt;20,LOOKUP(N12, Q2:Q2:R41),"n")</f>
        <v>n</v>
      </c>
      <c r="Q16">
        <v>14</v>
      </c>
      <c r="R16" t="s">
        <v>210</v>
      </c>
    </row>
    <row r="17" spans="2:18">
      <c r="B17" s="137"/>
      <c r="C17" s="137">
        <f>C13*10^2</f>
        <v>0</v>
      </c>
      <c r="D17" s="137">
        <f>D14*10^1</f>
        <v>0</v>
      </c>
      <c r="E17" s="137">
        <f>E14*10^0</f>
        <v>0</v>
      </c>
      <c r="Q17">
        <v>15</v>
      </c>
      <c r="R17" t="s">
        <v>214</v>
      </c>
    </row>
    <row r="18" spans="2:18">
      <c r="B18" s="137"/>
      <c r="C18" s="137" t="str">
        <f>LOOKUP(C17,Q2:Q2:R41)</f>
        <v/>
      </c>
      <c r="D18" s="137" t="str">
        <f>IF(D17=0,"", LOOKUP(D17,Q2:Q2:R41))</f>
        <v/>
      </c>
      <c r="E18" s="137" t="str">
        <f>LOOKUP(E17, Q2:Q2:R41)</f>
        <v/>
      </c>
      <c r="F18" t="str">
        <f>IF(B13=0, " ", (IF(D13&lt;2,"milion", IF( D13&lt;5,"miliony","milionów" ) )) )</f>
        <v xml:space="preserve"> </v>
      </c>
      <c r="J18" t="s">
        <v>235</v>
      </c>
      <c r="Q18">
        <v>16</v>
      </c>
      <c r="R18" t="s">
        <v>218</v>
      </c>
    </row>
    <row r="19" spans="2:18">
      <c r="Q19">
        <v>17</v>
      </c>
      <c r="R19" t="s">
        <v>224</v>
      </c>
    </row>
    <row r="20" spans="2:18">
      <c r="C20" s="137">
        <f>C10</f>
        <v>0</v>
      </c>
      <c r="D20" s="137">
        <f>QUOTIENT(C20,10^2)</f>
        <v>0</v>
      </c>
      <c r="E20" s="137">
        <f>MOD(C20,10^2)</f>
        <v>0</v>
      </c>
      <c r="F20" s="137"/>
      <c r="Q20">
        <v>18</v>
      </c>
      <c r="R20" t="s">
        <v>228</v>
      </c>
    </row>
    <row r="21" spans="2:18">
      <c r="C21" s="137"/>
      <c r="D21" s="137"/>
      <c r="E21" s="137">
        <f>QUOTIENT(E20,10^1)</f>
        <v>0</v>
      </c>
      <c r="F21" s="137">
        <f>E20-E21*10^1</f>
        <v>0</v>
      </c>
      <c r="Q21">
        <v>19</v>
      </c>
      <c r="R21" t="s">
        <v>231</v>
      </c>
    </row>
    <row r="22" spans="2:18">
      <c r="C22" s="137"/>
      <c r="D22" s="137"/>
      <c r="E22" s="137"/>
      <c r="F22" s="137"/>
      <c r="Q22">
        <v>20</v>
      </c>
      <c r="R22" t="s">
        <v>196</v>
      </c>
    </row>
    <row r="23" spans="2:18">
      <c r="C23" s="137"/>
      <c r="D23" s="137"/>
      <c r="E23" s="137"/>
      <c r="F23" s="137"/>
      <c r="Q23">
        <v>30</v>
      </c>
      <c r="R23" t="s">
        <v>200</v>
      </c>
    </row>
    <row r="24" spans="2:18">
      <c r="C24" s="137"/>
      <c r="D24" s="137">
        <f>D20*10^2</f>
        <v>0</v>
      </c>
      <c r="E24" s="137">
        <f>E21*10^1</f>
        <v>0</v>
      </c>
      <c r="F24" s="137">
        <f>F21*10^0</f>
        <v>0</v>
      </c>
      <c r="Q24">
        <v>40</v>
      </c>
      <c r="R24" t="s">
        <v>207</v>
      </c>
    </row>
    <row r="25" spans="2:18">
      <c r="C25" s="137"/>
      <c r="D25" s="137" t="str">
        <f>LOOKUP(D24,Q2:Q2:R41)</f>
        <v/>
      </c>
      <c r="E25" s="137" t="str">
        <f>IF(E24=0,"", LOOKUP(E20,Q2:Q2:R41))</f>
        <v/>
      </c>
      <c r="F25" s="137" t="str">
        <f>IF(E20&gt;20,LOOKUP(F21, Q2:Q2:R41), IF(E20&lt;10, LOOKUP(F21, Q2:Q2:R41),  " "))</f>
        <v/>
      </c>
      <c r="G25" s="137" t="str">
        <f>IF(E20=0,IF(D20&gt;0,"tysięcy"," "),IF(E20=1,"tysiąc",IF(E20&lt;5,"tysiące","tysięcy")))</f>
        <v xml:space="preserve"> </v>
      </c>
      <c r="Q25">
        <v>50</v>
      </c>
      <c r="R25" t="s">
        <v>211</v>
      </c>
    </row>
    <row r="26" spans="2:18">
      <c r="Q26">
        <v>60</v>
      </c>
      <c r="R26" t="s">
        <v>215</v>
      </c>
    </row>
    <row r="27" spans="2:18">
      <c r="D27" s="137">
        <f>D10</f>
        <v>0</v>
      </c>
      <c r="E27" s="137">
        <f>QUOTIENT(D27,10^2)</f>
        <v>0</v>
      </c>
      <c r="F27" s="138">
        <f>MOD(D27,10^2)</f>
        <v>0</v>
      </c>
      <c r="G27" s="137"/>
      <c r="Q27">
        <v>70</v>
      </c>
      <c r="R27" t="s">
        <v>219</v>
      </c>
    </row>
    <row r="28" spans="2:18">
      <c r="D28" s="137"/>
      <c r="E28" s="137" t="s">
        <v>204</v>
      </c>
      <c r="F28" s="137">
        <f>QUOTIENT(F27,10^1)</f>
        <v>0</v>
      </c>
      <c r="G28" s="138">
        <f>F27-F28*10^1</f>
        <v>0</v>
      </c>
      <c r="Q28">
        <v>80</v>
      </c>
      <c r="R28" t="s">
        <v>225</v>
      </c>
    </row>
    <row r="29" spans="2:18">
      <c r="D29" s="137"/>
      <c r="E29" s="137"/>
      <c r="F29" s="137"/>
      <c r="G29" s="137"/>
      <c r="Q29">
        <v>90</v>
      </c>
      <c r="R29" t="s">
        <v>229</v>
      </c>
    </row>
    <row r="30" spans="2:18">
      <c r="D30" s="137"/>
      <c r="E30" s="137"/>
      <c r="F30" s="137"/>
      <c r="G30" s="137"/>
      <c r="Q30">
        <v>100</v>
      </c>
      <c r="R30" t="s">
        <v>197</v>
      </c>
    </row>
    <row r="31" spans="2:18">
      <c r="D31" s="137"/>
      <c r="E31" s="137">
        <f>E27*10^2</f>
        <v>0</v>
      </c>
      <c r="F31" s="137">
        <f>F28*10^1</f>
        <v>0</v>
      </c>
      <c r="G31" s="138">
        <f>G28*10^0</f>
        <v>0</v>
      </c>
      <c r="Q31">
        <v>200</v>
      </c>
      <c r="R31" t="s">
        <v>201</v>
      </c>
    </row>
    <row r="32" spans="2:18">
      <c r="D32" s="137"/>
      <c r="E32" s="137" t="str">
        <f>LOOKUP(E31,Q2:Q2:R41)</f>
        <v/>
      </c>
      <c r="F32" s="137" t="str">
        <f>IF(F28=0,"", LOOKUP(M11,Q2:Q2:R41))</f>
        <v/>
      </c>
      <c r="G32" s="137" t="str">
        <f>IF(F27&gt;20,LOOKUP(G28, Q2:Q2:R41), IF(F27&lt;10, LOOKUP(G28, Q2:Q2:R41),  " "))</f>
        <v/>
      </c>
      <c r="Q32">
        <v>300</v>
      </c>
      <c r="R32" t="s">
        <v>208</v>
      </c>
    </row>
    <row r="33" spans="10:18">
      <c r="Q33">
        <v>400</v>
      </c>
      <c r="R33" t="s">
        <v>212</v>
      </c>
    </row>
    <row r="34" spans="10:18">
      <c r="J34" t="s">
        <v>236</v>
      </c>
      <c r="K34" t="str">
        <f>IF(B10&gt;0,C18&amp;" "&amp;D18&amp;" "&amp;E18&amp;" "&amp;F18&amp; " ", " ")</f>
        <v xml:space="preserve"> </v>
      </c>
      <c r="Q34">
        <v>500</v>
      </c>
      <c r="R34" t="s">
        <v>216</v>
      </c>
    </row>
    <row r="35" spans="10:18">
      <c r="K35" t="str">
        <f>IF( C10&gt;0,(D25&amp;" "&amp;E25&amp;" "&amp;F25&amp;" "&amp;G25), " ")</f>
        <v xml:space="preserve"> </v>
      </c>
      <c r="Q35">
        <v>600</v>
      </c>
      <c r="R35" t="s">
        <v>220</v>
      </c>
    </row>
    <row r="36" spans="10:18">
      <c r="K36" s="139" t="str">
        <f>IF(A10&gt;999999999, "Przekroczony zakres!","Słownie zł: "&amp;K34&amp;" "&amp;K35&amp;" " &amp;E32&amp;" "&amp;F32&amp;" "&amp;H32&amp;" "&amp;G32)</f>
        <v xml:space="preserve">Słownie zł:        </v>
      </c>
      <c r="L36" t="s">
        <v>237</v>
      </c>
      <c r="Q36">
        <v>700</v>
      </c>
      <c r="R36" t="s">
        <v>226</v>
      </c>
    </row>
    <row r="37" spans="10:18">
      <c r="Q37">
        <v>800</v>
      </c>
      <c r="R37" t="s">
        <v>230</v>
      </c>
    </row>
    <row r="38" spans="10:18">
      <c r="Q38">
        <v>900</v>
      </c>
      <c r="R38" t="s">
        <v>232</v>
      </c>
    </row>
    <row r="39" spans="10:18">
      <c r="Q39">
        <v>1000</v>
      </c>
      <c r="R39" t="s">
        <v>238</v>
      </c>
    </row>
    <row r="40" spans="10:18">
      <c r="Q40">
        <v>2000</v>
      </c>
      <c r="R40" t="s">
        <v>239</v>
      </c>
    </row>
    <row r="41" spans="10:18">
      <c r="Q41">
        <v>3000</v>
      </c>
      <c r="R41" t="s">
        <v>240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E10"/>
  <sheetViews>
    <sheetView workbookViewId="0">
      <selection activeCell="E12" sqref="E12"/>
    </sheetView>
  </sheetViews>
  <sheetFormatPr defaultRowHeight="12.5"/>
  <cols>
    <col min="1" max="1" width="12.7265625" customWidth="1"/>
    <col min="2" max="2" width="22.7265625" customWidth="1"/>
    <col min="3" max="3" width="23.453125" bestFit="1" customWidth="1"/>
    <col min="4" max="4" width="29.81640625" customWidth="1"/>
    <col min="5" max="5" width="24.54296875" bestFit="1" customWidth="1"/>
  </cols>
  <sheetData>
    <row r="1" spans="1:5" ht="13">
      <c r="A1" s="132" t="s">
        <v>241</v>
      </c>
      <c r="B1" s="132" t="s">
        <v>242</v>
      </c>
      <c r="C1" s="132" t="s">
        <v>243</v>
      </c>
      <c r="E1" s="57" t="s">
        <v>244</v>
      </c>
    </row>
    <row r="2" spans="1:5">
      <c r="A2" t="s">
        <v>245</v>
      </c>
      <c r="B2" t="s">
        <v>246</v>
      </c>
      <c r="C2" t="s">
        <v>247</v>
      </c>
      <c r="E2" t="s">
        <v>248</v>
      </c>
    </row>
    <row r="3" spans="1:5">
      <c r="A3" t="s">
        <v>249</v>
      </c>
      <c r="B3" t="s">
        <v>246</v>
      </c>
      <c r="C3" t="s">
        <v>250</v>
      </c>
      <c r="E3" t="s">
        <v>251</v>
      </c>
    </row>
    <row r="4" spans="1:5">
      <c r="A4" t="s">
        <v>246</v>
      </c>
      <c r="B4" t="s">
        <v>252</v>
      </c>
      <c r="C4" t="s">
        <v>253</v>
      </c>
      <c r="E4" t="s">
        <v>254</v>
      </c>
    </row>
    <row r="5" spans="1:5">
      <c r="A5" t="s">
        <v>252</v>
      </c>
      <c r="B5" t="s">
        <v>252</v>
      </c>
      <c r="C5" t="s">
        <v>255</v>
      </c>
      <c r="E5" t="s">
        <v>256</v>
      </c>
    </row>
    <row r="6" spans="1:5">
      <c r="A6" t="s">
        <v>257</v>
      </c>
      <c r="B6" t="s">
        <v>257</v>
      </c>
      <c r="C6" t="s">
        <v>258</v>
      </c>
      <c r="E6" t="s">
        <v>259</v>
      </c>
    </row>
    <row r="7" spans="1:5">
      <c r="B7" t="s">
        <v>257</v>
      </c>
      <c r="C7" t="s">
        <v>260</v>
      </c>
    </row>
    <row r="8" spans="1:5">
      <c r="B8" t="s">
        <v>249</v>
      </c>
      <c r="C8" t="s">
        <v>261</v>
      </c>
    </row>
    <row r="9" spans="1:5">
      <c r="B9" t="s">
        <v>249</v>
      </c>
      <c r="C9" t="s">
        <v>262</v>
      </c>
    </row>
    <row r="10" spans="1:5">
      <c r="B10" t="s">
        <v>245</v>
      </c>
      <c r="C10" t="s">
        <v>263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O442"/>
  <sheetViews>
    <sheetView topLeftCell="A31" zoomScale="110" zoomScaleNormal="110" workbookViewId="0">
      <selection activeCell="B9" sqref="B9"/>
    </sheetView>
  </sheetViews>
  <sheetFormatPr defaultRowHeight="12.5"/>
  <cols>
    <col min="1" max="1" width="44.7265625" customWidth="1"/>
    <col min="2" max="2" width="59.7265625" customWidth="1"/>
    <col min="3" max="13" width="9.1796875" customWidth="1"/>
    <col min="14" max="14" width="20.26953125" customWidth="1"/>
    <col min="15" max="15" width="36.1796875" customWidth="1"/>
  </cols>
  <sheetData>
    <row r="1" spans="1:15" ht="12.75" customHeight="1">
      <c r="A1" t="s">
        <v>264</v>
      </c>
      <c r="B1">
        <v>5</v>
      </c>
      <c r="D1" s="479" t="s">
        <v>265</v>
      </c>
      <c r="E1" s="479"/>
      <c r="F1" s="479"/>
      <c r="G1" s="479"/>
      <c r="H1" s="479"/>
      <c r="N1" t="s">
        <v>266</v>
      </c>
      <c r="O1" t="s">
        <v>267</v>
      </c>
    </row>
    <row r="2" spans="1:15">
      <c r="A2" t="s">
        <v>268</v>
      </c>
      <c r="B2" t="s">
        <v>269</v>
      </c>
      <c r="D2" s="479"/>
      <c r="E2" s="479"/>
      <c r="F2" s="479"/>
      <c r="G2" s="479"/>
      <c r="H2" s="479"/>
    </row>
    <row r="3" spans="1:15">
      <c r="A3" t="s">
        <v>270</v>
      </c>
      <c r="B3" s="43">
        <f>Wniosek!D8</f>
        <v>0</v>
      </c>
      <c r="D3" s="479"/>
      <c r="E3" s="479"/>
      <c r="F3" s="479"/>
      <c r="G3" s="479"/>
      <c r="H3" s="479"/>
    </row>
    <row r="4" spans="1:15">
      <c r="A4" t="s">
        <v>271</v>
      </c>
      <c r="B4">
        <f>Wniosek!D9</f>
        <v>0</v>
      </c>
      <c r="D4" s="479"/>
      <c r="E4" s="479"/>
      <c r="F4" s="479"/>
      <c r="G4" s="479"/>
      <c r="H4" s="479"/>
    </row>
    <row r="5" spans="1:15">
      <c r="A5" t="s">
        <v>272</v>
      </c>
      <c r="B5">
        <f>Wniosek!I9</f>
        <v>0</v>
      </c>
      <c r="D5" s="479"/>
      <c r="E5" s="479"/>
      <c r="F5" s="479"/>
      <c r="G5" s="479"/>
      <c r="H5" s="479"/>
    </row>
    <row r="6" spans="1:15">
      <c r="A6" t="s">
        <v>273</v>
      </c>
      <c r="B6">
        <f>Wniosek!D10</f>
        <v>0</v>
      </c>
    </row>
    <row r="7" spans="1:15">
      <c r="A7" t="s">
        <v>274</v>
      </c>
      <c r="B7">
        <f>Wniosek!D11</f>
        <v>0</v>
      </c>
    </row>
    <row r="8" spans="1:15">
      <c r="A8" t="s">
        <v>275</v>
      </c>
      <c r="B8">
        <v>1</v>
      </c>
    </row>
    <row r="9" spans="1:15">
      <c r="A9" s="44" t="s">
        <v>276</v>
      </c>
    </row>
    <row r="10" spans="1:15">
      <c r="A10" t="s">
        <v>277</v>
      </c>
      <c r="B10">
        <f>Wniosek!D33</f>
        <v>0</v>
      </c>
    </row>
    <row r="11" spans="1:15">
      <c r="A11" t="s">
        <v>278</v>
      </c>
      <c r="B11">
        <f>Wniosek!D34</f>
        <v>0</v>
      </c>
    </row>
    <row r="12" spans="1:15">
      <c r="A12" t="s">
        <v>279</v>
      </c>
      <c r="B12" t="e">
        <f>Wniosek!#REF!</f>
        <v>#REF!</v>
      </c>
    </row>
    <row r="13" spans="1:15">
      <c r="A13" t="s">
        <v>280</v>
      </c>
      <c r="B13" t="e">
        <f>Wniosek!#REF!</f>
        <v>#REF!</v>
      </c>
    </row>
    <row r="14" spans="1:15">
      <c r="A14" t="s">
        <v>281</v>
      </c>
      <c r="B14">
        <f>Wniosek!D38</f>
        <v>0</v>
      </c>
    </row>
    <row r="15" spans="1:15">
      <c r="A15" t="s">
        <v>282</v>
      </c>
      <c r="B15">
        <f>Wniosek!H38</f>
        <v>0</v>
      </c>
    </row>
    <row r="16" spans="1:15">
      <c r="A16" t="s">
        <v>283</v>
      </c>
      <c r="B16" t="e">
        <f>Wniosek!#REF!</f>
        <v>#REF!</v>
      </c>
    </row>
    <row r="17" spans="1:2">
      <c r="A17" t="s">
        <v>284</v>
      </c>
      <c r="B17" t="e">
        <f>Wniosek!#REF!</f>
        <v>#REF!</v>
      </c>
    </row>
    <row r="18" spans="1:2">
      <c r="A18" t="s">
        <v>285</v>
      </c>
      <c r="B18">
        <f>Wniosek!F39</f>
        <v>0</v>
      </c>
    </row>
    <row r="19" spans="1:2">
      <c r="A19" t="s">
        <v>286</v>
      </c>
      <c r="B19">
        <f>Wniosek!D40</f>
        <v>0</v>
      </c>
    </row>
    <row r="20" spans="1:2">
      <c r="A20" t="s">
        <v>287</v>
      </c>
      <c r="B20">
        <f>Wniosek!H40</f>
        <v>0</v>
      </c>
    </row>
    <row r="21" spans="1:2">
      <c r="A21" t="s">
        <v>288</v>
      </c>
      <c r="B21">
        <v>3</v>
      </c>
    </row>
    <row r="22" spans="1:2">
      <c r="A22" t="s">
        <v>289</v>
      </c>
      <c r="B22">
        <f>Wniosek!J42</f>
        <v>0</v>
      </c>
    </row>
    <row r="23" spans="1:2">
      <c r="A23" t="s">
        <v>290</v>
      </c>
      <c r="B23">
        <f>Wniosek!D43</f>
        <v>0</v>
      </c>
    </row>
    <row r="24" spans="1:2">
      <c r="A24" t="s">
        <v>291</v>
      </c>
      <c r="B24">
        <f>Wniosek!H43</f>
        <v>0</v>
      </c>
    </row>
    <row r="25" spans="1:2">
      <c r="A25" t="s">
        <v>292</v>
      </c>
      <c r="B25">
        <f>Wniosek!D44</f>
        <v>0</v>
      </c>
    </row>
    <row r="26" spans="1:2">
      <c r="A26" t="s">
        <v>293</v>
      </c>
      <c r="B26">
        <f>Wniosek!H44</f>
        <v>0</v>
      </c>
    </row>
    <row r="27" spans="1:2">
      <c r="A27" t="s">
        <v>294</v>
      </c>
      <c r="B27">
        <f>Wniosek!D45</f>
        <v>0</v>
      </c>
    </row>
    <row r="28" spans="1:2">
      <c r="A28" t="s">
        <v>295</v>
      </c>
      <c r="B28">
        <f>Wniosek!H45</f>
        <v>0</v>
      </c>
    </row>
    <row r="29" spans="1:2">
      <c r="A29" t="s">
        <v>296</v>
      </c>
      <c r="B29">
        <f>Wniosek!D46</f>
        <v>0</v>
      </c>
    </row>
    <row r="30" spans="1:2">
      <c r="A30" t="s">
        <v>297</v>
      </c>
      <c r="B30" t="e">
        <f>Wniosek!#REF!</f>
        <v>#REF!</v>
      </c>
    </row>
    <row r="31" spans="1:2">
      <c r="A31" t="s">
        <v>298</v>
      </c>
      <c r="B31">
        <f>Wniosek!J39</f>
        <v>0</v>
      </c>
    </row>
    <row r="32" spans="1:2">
      <c r="A32" s="44" t="s">
        <v>299</v>
      </c>
      <c r="B32">
        <f>Wniosek!F39</f>
        <v>0</v>
      </c>
    </row>
    <row r="33" spans="1:3">
      <c r="A33" t="s">
        <v>300</v>
      </c>
      <c r="B33" t="e">
        <f>Wniosek!#REF!</f>
        <v>#REF!</v>
      </c>
    </row>
    <row r="34" spans="1:3">
      <c r="A34" t="s">
        <v>301</v>
      </c>
      <c r="B34" t="e">
        <f>Wniosek!#REF!</f>
        <v>#REF!</v>
      </c>
    </row>
    <row r="35" spans="1:3">
      <c r="A35" t="s">
        <v>302</v>
      </c>
      <c r="B35" t="e">
        <f>Wniosek!#REF!</f>
        <v>#REF!</v>
      </c>
    </row>
    <row r="36" spans="1:3">
      <c r="A36" t="s">
        <v>303</v>
      </c>
      <c r="B36" t="e">
        <f>Wniosek!#REF!</f>
        <v>#REF!</v>
      </c>
    </row>
    <row r="37" spans="1:3">
      <c r="A37" t="s">
        <v>304</v>
      </c>
      <c r="B37" t="e">
        <f>Wniosek!#REF!</f>
        <v>#REF!</v>
      </c>
    </row>
    <row r="38" spans="1:3">
      <c r="A38" t="s">
        <v>305</v>
      </c>
      <c r="B38" t="e">
        <f>Wniosek!#REF!</f>
        <v>#REF!</v>
      </c>
    </row>
    <row r="39" spans="1:3">
      <c r="A39" t="s">
        <v>306</v>
      </c>
      <c r="B39" t="s">
        <v>191</v>
      </c>
      <c r="C39">
        <v>61</v>
      </c>
    </row>
    <row r="40" spans="1:3" ht="13" customHeight="1">
      <c r="A40" s="45" t="s">
        <v>307</v>
      </c>
    </row>
    <row r="41" spans="1:3">
      <c r="A41" t="s">
        <v>308</v>
      </c>
      <c r="B41" t="e">
        <f>Wniosek!#REF!</f>
        <v>#REF!</v>
      </c>
    </row>
    <row r="42" spans="1:3">
      <c r="A42" t="s">
        <v>309</v>
      </c>
      <c r="B42" t="e">
        <f>Wniosek!#REF!</f>
        <v>#REF!</v>
      </c>
    </row>
    <row r="43" spans="1:3">
      <c r="A43" t="s">
        <v>310</v>
      </c>
      <c r="B43" t="e">
        <f>Wniosek!#REF!</f>
        <v>#REF!</v>
      </c>
    </row>
    <row r="44" spans="1:3">
      <c r="A44" t="s">
        <v>311</v>
      </c>
      <c r="B44" t="e">
        <f>Wniosek!#REF!</f>
        <v>#REF!</v>
      </c>
    </row>
    <row r="45" spans="1:3">
      <c r="A45" t="s">
        <v>312</v>
      </c>
      <c r="B45" t="e">
        <f>Wniosek!#REF!</f>
        <v>#REF!</v>
      </c>
    </row>
    <row r="46" spans="1:3">
      <c r="A46" t="s">
        <v>313</v>
      </c>
      <c r="B46" t="e">
        <f>Wniosek!#REF!</f>
        <v>#REF!</v>
      </c>
    </row>
    <row r="47" spans="1:3">
      <c r="A47" t="s">
        <v>314</v>
      </c>
      <c r="B47" t="e">
        <f>Wniosek!#REF!</f>
        <v>#REF!</v>
      </c>
    </row>
    <row r="48" spans="1:3">
      <c r="A48" t="s">
        <v>315</v>
      </c>
      <c r="B48" t="e">
        <f>Wniosek!#REF!</f>
        <v>#REF!</v>
      </c>
    </row>
    <row r="49" spans="1:2">
      <c r="A49" t="s">
        <v>316</v>
      </c>
      <c r="B49" t="e">
        <f>Wniosek!#REF!</f>
        <v>#REF!</v>
      </c>
    </row>
    <row r="50" spans="1:2">
      <c r="A50" t="s">
        <v>317</v>
      </c>
      <c r="B50" t="e">
        <f>Wniosek!#REF!</f>
        <v>#REF!</v>
      </c>
    </row>
    <row r="51" spans="1:2">
      <c r="A51" t="s">
        <v>318</v>
      </c>
      <c r="B51" t="e">
        <f>Wniosek!#REF!</f>
        <v>#REF!</v>
      </c>
    </row>
    <row r="52" spans="1:2">
      <c r="A52" t="s">
        <v>319</v>
      </c>
      <c r="B52" t="e">
        <f>Wniosek!#REF!</f>
        <v>#REF!</v>
      </c>
    </row>
    <row r="53" spans="1:2">
      <c r="A53" t="s">
        <v>320</v>
      </c>
      <c r="B53" t="e">
        <f>Wniosek!#REF!</f>
        <v>#REF!</v>
      </c>
    </row>
    <row r="54" spans="1:2">
      <c r="A54" t="s">
        <v>321</v>
      </c>
      <c r="B54" t="e">
        <f>Wniosek!#REF!</f>
        <v>#REF!</v>
      </c>
    </row>
    <row r="55" spans="1:2">
      <c r="A55" t="s">
        <v>322</v>
      </c>
      <c r="B55" t="e">
        <f>Wniosek!#REF!</f>
        <v>#REF!</v>
      </c>
    </row>
    <row r="56" spans="1:2">
      <c r="A56" t="s">
        <v>323</v>
      </c>
      <c r="B56" t="e">
        <f>Wniosek!#REF!</f>
        <v>#REF!</v>
      </c>
    </row>
    <row r="57" spans="1:2">
      <c r="A57" t="s">
        <v>324</v>
      </c>
      <c r="B57">
        <v>3</v>
      </c>
    </row>
    <row r="58" spans="1:2">
      <c r="A58" t="s">
        <v>325</v>
      </c>
      <c r="B58">
        <f>Wniosek!I47</f>
        <v>0</v>
      </c>
    </row>
    <row r="59" spans="1:2">
      <c r="A59" t="s">
        <v>326</v>
      </c>
      <c r="B59" t="str">
        <f>IF(B58=0,"pierwsza","następna")</f>
        <v>pierwsza</v>
      </c>
    </row>
    <row r="60" spans="1:2">
      <c r="A60" t="s">
        <v>327</v>
      </c>
      <c r="B60" t="e">
        <f>Wniosek!#REF!</f>
        <v>#REF!</v>
      </c>
    </row>
    <row r="61" spans="1:2">
      <c r="A61" s="44" t="s">
        <v>328</v>
      </c>
      <c r="B61" t="e">
        <f>Wniosek!#REF!</f>
        <v>#REF!</v>
      </c>
    </row>
    <row r="62" spans="1:2">
      <c r="A62" t="s">
        <v>329</v>
      </c>
      <c r="B62" t="e">
        <f>Wniosek!#REF!</f>
        <v>#REF!</v>
      </c>
    </row>
    <row r="63" spans="1:2">
      <c r="A63" t="s">
        <v>330</v>
      </c>
      <c r="B63" t="e">
        <f>Wniosek!#REF!</f>
        <v>#REF!</v>
      </c>
    </row>
    <row r="64" spans="1:2">
      <c r="A64" t="s">
        <v>331</v>
      </c>
      <c r="B64" t="e">
        <f>Wniosek!#REF!</f>
        <v>#REF!</v>
      </c>
    </row>
    <row r="65" spans="1:2">
      <c r="A65" t="s">
        <v>332</v>
      </c>
      <c r="B65" t="e">
        <f>Wniosek!#REF!</f>
        <v>#REF!</v>
      </c>
    </row>
    <row r="66" spans="1:2">
      <c r="A66" t="s">
        <v>333</v>
      </c>
      <c r="B66" t="e">
        <f>Wniosek!#REF!</f>
        <v>#REF!</v>
      </c>
    </row>
    <row r="67" spans="1:2">
      <c r="A67" t="s">
        <v>334</v>
      </c>
      <c r="B67" t="e">
        <f>Wniosek!#REF!</f>
        <v>#REF!</v>
      </c>
    </row>
    <row r="68" spans="1:2">
      <c r="A68" t="s">
        <v>335</v>
      </c>
      <c r="B68" t="e">
        <f>Wniosek!#REF!</f>
        <v>#REF!</v>
      </c>
    </row>
    <row r="69" spans="1:2">
      <c r="A69" t="s">
        <v>336</v>
      </c>
      <c r="B69" t="e">
        <f>Wniosek!#REF!</f>
        <v>#REF!</v>
      </c>
    </row>
    <row r="70" spans="1:2">
      <c r="A70" t="s">
        <v>337</v>
      </c>
      <c r="B70">
        <v>1</v>
      </c>
    </row>
    <row r="71" spans="1:2">
      <c r="A71" t="s">
        <v>338</v>
      </c>
      <c r="B71">
        <v>2</v>
      </c>
    </row>
    <row r="72" spans="1:2">
      <c r="A72" t="s">
        <v>339</v>
      </c>
      <c r="B72" t="e">
        <f>Wniosek!#REF!</f>
        <v>#REF!</v>
      </c>
    </row>
    <row r="73" spans="1:2">
      <c r="A73" t="s">
        <v>340</v>
      </c>
      <c r="B73" t="e">
        <f>Wniosek!#REF!</f>
        <v>#REF!</v>
      </c>
    </row>
    <row r="74" spans="1:2">
      <c r="A74" t="s">
        <v>341</v>
      </c>
      <c r="B74" t="e">
        <f>Wniosek!#REF!</f>
        <v>#REF!</v>
      </c>
    </row>
    <row r="75" spans="1:2">
      <c r="A75" t="s">
        <v>342</v>
      </c>
      <c r="B75" t="e">
        <f>Wniosek!#REF!</f>
        <v>#REF!</v>
      </c>
    </row>
    <row r="76" spans="1:2">
      <c r="A76" t="s">
        <v>343</v>
      </c>
      <c r="B76" t="e">
        <f>Wniosek!#REF!</f>
        <v>#REF!</v>
      </c>
    </row>
    <row r="77" spans="1:2">
      <c r="A77" t="s">
        <v>344</v>
      </c>
      <c r="B77" t="e">
        <f>Wniosek!#REF!</f>
        <v>#REF!</v>
      </c>
    </row>
    <row r="78" spans="1:2">
      <c r="A78" t="s">
        <v>345</v>
      </c>
      <c r="B78" t="e">
        <f>Wniosek!#REF!</f>
        <v>#REF!</v>
      </c>
    </row>
    <row r="79" spans="1:2">
      <c r="A79" t="s">
        <v>346</v>
      </c>
      <c r="B79" t="e">
        <f>Wniosek!#REF!</f>
        <v>#REF!</v>
      </c>
    </row>
    <row r="80" spans="1:2">
      <c r="A80" t="s">
        <v>347</v>
      </c>
      <c r="B80" t="e">
        <f>Wniosek!#REF!</f>
        <v>#REF!</v>
      </c>
    </row>
    <row r="81" spans="1:2">
      <c r="A81" t="s">
        <v>348</v>
      </c>
      <c r="B81" t="e">
        <f>Wniosek!#REF!</f>
        <v>#REF!</v>
      </c>
    </row>
    <row r="82" spans="1:2">
      <c r="A82" t="s">
        <v>349</v>
      </c>
      <c r="B82" t="e">
        <f>Wniosek!#REF!</f>
        <v>#REF!</v>
      </c>
    </row>
    <row r="83" spans="1:2">
      <c r="A83" t="s">
        <v>350</v>
      </c>
      <c r="B83" t="e">
        <f>Wniosek!#REF!</f>
        <v>#REF!</v>
      </c>
    </row>
    <row r="84" spans="1:2">
      <c r="A84" t="s">
        <v>351</v>
      </c>
      <c r="B84" t="e">
        <f>Wniosek!#REF!</f>
        <v>#REF!</v>
      </c>
    </row>
    <row r="85" spans="1:2">
      <c r="A85" t="s">
        <v>352</v>
      </c>
      <c r="B85" t="e">
        <f>Wniosek!#REF!</f>
        <v>#REF!</v>
      </c>
    </row>
    <row r="86" spans="1:2">
      <c r="A86" t="s">
        <v>353</v>
      </c>
      <c r="B86" t="e">
        <f>Wniosek!#REF!</f>
        <v>#REF!</v>
      </c>
    </row>
    <row r="87" spans="1:2">
      <c r="A87" t="s">
        <v>354</v>
      </c>
      <c r="B87" t="e">
        <f>Wniosek!#REF!</f>
        <v>#REF!</v>
      </c>
    </row>
    <row r="88" spans="1:2">
      <c r="A88" t="s">
        <v>355</v>
      </c>
      <c r="B88">
        <v>3</v>
      </c>
    </row>
    <row r="89" spans="1:2">
      <c r="A89" t="s">
        <v>356</v>
      </c>
      <c r="B89" t="s">
        <v>357</v>
      </c>
    </row>
    <row r="90" spans="1:2">
      <c r="A90" t="s">
        <v>358</v>
      </c>
      <c r="B90" t="e">
        <f>Wniosek!#REF!</f>
        <v>#REF!</v>
      </c>
    </row>
    <row r="91" spans="1:2">
      <c r="A91" t="s">
        <v>359</v>
      </c>
      <c r="B91" t="e">
        <f>Wniosek!#REF!</f>
        <v>#REF!</v>
      </c>
    </row>
    <row r="92" spans="1:2">
      <c r="A92" t="s">
        <v>360</v>
      </c>
      <c r="B92" t="e">
        <f>Wniosek!#REF!</f>
        <v>#REF!</v>
      </c>
    </row>
    <row r="93" spans="1:2">
      <c r="A93" t="s">
        <v>361</v>
      </c>
      <c r="B93">
        <f>Wniosek!C51</f>
        <v>0</v>
      </c>
    </row>
    <row r="94" spans="1:2">
      <c r="A94" t="s">
        <v>362</v>
      </c>
      <c r="B94">
        <f>Wniosek!C62</f>
        <v>0</v>
      </c>
    </row>
    <row r="95" spans="1:2">
      <c r="A95" t="s">
        <v>363</v>
      </c>
      <c r="B95">
        <f>Wniosek!C64</f>
        <v>0</v>
      </c>
    </row>
    <row r="98" spans="1:2" ht="13" customHeight="1">
      <c r="A98" s="45" t="s">
        <v>75</v>
      </c>
    </row>
    <row r="99" spans="1:2">
      <c r="A99" t="s">
        <v>364</v>
      </c>
      <c r="B99">
        <f>Wniosek!C70</f>
        <v>0</v>
      </c>
    </row>
    <row r="100" spans="1:2">
      <c r="A100" t="s">
        <v>365</v>
      </c>
      <c r="B100">
        <f>Wniosek!E70</f>
        <v>0</v>
      </c>
    </row>
    <row r="101" spans="1:2">
      <c r="A101" t="s">
        <v>366</v>
      </c>
      <c r="B101">
        <f>Wniosek!H70</f>
        <v>0</v>
      </c>
    </row>
    <row r="102" spans="1:2">
      <c r="A102" t="s">
        <v>367</v>
      </c>
      <c r="B102">
        <f>Wniosek!C71</f>
        <v>0</v>
      </c>
    </row>
    <row r="103" spans="1:2">
      <c r="A103" t="s">
        <v>368</v>
      </c>
      <c r="B103">
        <f>Wniosek!E71</f>
        <v>0</v>
      </c>
    </row>
    <row r="104" spans="1:2">
      <c r="A104" t="s">
        <v>369</v>
      </c>
      <c r="B104">
        <f>Wniosek!H71</f>
        <v>0</v>
      </c>
    </row>
    <row r="105" spans="1:2">
      <c r="A105" t="s">
        <v>370</v>
      </c>
      <c r="B105">
        <f>Wniosek!C72</f>
        <v>0</v>
      </c>
    </row>
    <row r="106" spans="1:2">
      <c r="A106" t="s">
        <v>371</v>
      </c>
      <c r="B106">
        <f>Wniosek!E72</f>
        <v>0</v>
      </c>
    </row>
    <row r="107" spans="1:2">
      <c r="A107" t="s">
        <v>372</v>
      </c>
      <c r="B107">
        <f>Wniosek!H72</f>
        <v>0</v>
      </c>
    </row>
    <row r="108" spans="1:2">
      <c r="A108" t="s">
        <v>373</v>
      </c>
      <c r="B108">
        <f>Wniosek!C75</f>
        <v>0</v>
      </c>
    </row>
    <row r="109" spans="1:2">
      <c r="A109" t="s">
        <v>374</v>
      </c>
      <c r="B109">
        <f>Wniosek!E75</f>
        <v>0</v>
      </c>
    </row>
    <row r="110" spans="1:2">
      <c r="A110" t="s">
        <v>375</v>
      </c>
      <c r="B110">
        <f>Wniosek!H75</f>
        <v>0</v>
      </c>
    </row>
    <row r="111" spans="1:2">
      <c r="A111" t="s">
        <v>376</v>
      </c>
      <c r="B111">
        <f>Wniosek!C76</f>
        <v>0</v>
      </c>
    </row>
    <row r="112" spans="1:2">
      <c r="A112" t="s">
        <v>377</v>
      </c>
      <c r="B112">
        <f>Wniosek!E76</f>
        <v>0</v>
      </c>
    </row>
    <row r="113" spans="1:2">
      <c r="A113" t="s">
        <v>378</v>
      </c>
      <c r="B113">
        <f>Wniosek!H76</f>
        <v>0</v>
      </c>
    </row>
    <row r="114" spans="1:2">
      <c r="A114" t="s">
        <v>379</v>
      </c>
      <c r="B114">
        <f>Wniosek!C77</f>
        <v>0</v>
      </c>
    </row>
    <row r="115" spans="1:2">
      <c r="A115" t="s">
        <v>380</v>
      </c>
      <c r="B115">
        <f>Wniosek!E77</f>
        <v>0</v>
      </c>
    </row>
    <row r="116" spans="1:2">
      <c r="A116" t="s">
        <v>381</v>
      </c>
      <c r="B116">
        <f>Wniosek!H77</f>
        <v>0</v>
      </c>
    </row>
    <row r="117" spans="1:2">
      <c r="A117" t="s">
        <v>382</v>
      </c>
      <c r="B117">
        <f>Wniosek!C80</f>
        <v>0</v>
      </c>
    </row>
    <row r="118" spans="1:2">
      <c r="A118" t="s">
        <v>383</v>
      </c>
      <c r="B118">
        <f>Wniosek!E80</f>
        <v>0</v>
      </c>
    </row>
    <row r="119" spans="1:2">
      <c r="A119" t="s">
        <v>384</v>
      </c>
      <c r="B119">
        <f>Wniosek!H80</f>
        <v>0</v>
      </c>
    </row>
    <row r="120" spans="1:2">
      <c r="A120" t="s">
        <v>385</v>
      </c>
      <c r="B120">
        <f>Wniosek!C81</f>
        <v>0</v>
      </c>
    </row>
    <row r="121" spans="1:2">
      <c r="A121" t="s">
        <v>386</v>
      </c>
      <c r="B121">
        <f>Wniosek!E81</f>
        <v>0</v>
      </c>
    </row>
    <row r="122" spans="1:2">
      <c r="A122" t="s">
        <v>387</v>
      </c>
      <c r="B122">
        <f>Wniosek!H81</f>
        <v>0</v>
      </c>
    </row>
    <row r="123" spans="1:2">
      <c r="A123" t="s">
        <v>388</v>
      </c>
      <c r="B123">
        <f>Wniosek!C82</f>
        <v>0</v>
      </c>
    </row>
    <row r="124" spans="1:2">
      <c r="A124" t="s">
        <v>389</v>
      </c>
      <c r="B124">
        <f>Wniosek!E82</f>
        <v>0</v>
      </c>
    </row>
    <row r="125" spans="1:2">
      <c r="A125" t="s">
        <v>390</v>
      </c>
      <c r="B125">
        <f>Wniosek!H82</f>
        <v>0</v>
      </c>
    </row>
    <row r="126" spans="1:2">
      <c r="A126" t="s">
        <v>391</v>
      </c>
      <c r="B126">
        <f>Wniosek!C85</f>
        <v>0</v>
      </c>
    </row>
    <row r="127" spans="1:2">
      <c r="A127" t="s">
        <v>392</v>
      </c>
      <c r="B127">
        <f>Wniosek!E85</f>
        <v>0</v>
      </c>
    </row>
    <row r="128" spans="1:2">
      <c r="A128" t="s">
        <v>393</v>
      </c>
      <c r="B128">
        <f>Wniosek!C86</f>
        <v>0</v>
      </c>
    </row>
    <row r="129" spans="1:2">
      <c r="A129" t="s">
        <v>394</v>
      </c>
      <c r="B129">
        <f>Wniosek!E86</f>
        <v>0</v>
      </c>
    </row>
    <row r="130" spans="1:2">
      <c r="A130" t="s">
        <v>395</v>
      </c>
      <c r="B130" t="e">
        <f>Wniosek!#REF!</f>
        <v>#REF!</v>
      </c>
    </row>
    <row r="131" spans="1:2">
      <c r="A131" t="s">
        <v>396</v>
      </c>
      <c r="B131" t="e">
        <f>Wniosek!#REF!</f>
        <v>#REF!</v>
      </c>
    </row>
    <row r="132" spans="1:2">
      <c r="A132" t="s">
        <v>397</v>
      </c>
      <c r="B132">
        <f>Wniosek!C88</f>
        <v>0</v>
      </c>
    </row>
    <row r="133" spans="1:2">
      <c r="A133" t="s">
        <v>398</v>
      </c>
      <c r="B133">
        <f>Wniosek!C91</f>
        <v>0</v>
      </c>
    </row>
    <row r="134" spans="1:2">
      <c r="A134" t="s">
        <v>399</v>
      </c>
      <c r="B134">
        <f>Wniosek!D91</f>
        <v>0</v>
      </c>
    </row>
    <row r="135" spans="1:2">
      <c r="A135" t="s">
        <v>400</v>
      </c>
      <c r="B135">
        <f>Wniosek!H91</f>
        <v>0</v>
      </c>
    </row>
    <row r="136" spans="1:2">
      <c r="A136" t="s">
        <v>401</v>
      </c>
      <c r="B136">
        <f>Wniosek!C92</f>
        <v>0</v>
      </c>
    </row>
    <row r="137" spans="1:2">
      <c r="A137" t="s">
        <v>402</v>
      </c>
      <c r="B137">
        <f>Wniosek!D92</f>
        <v>0</v>
      </c>
    </row>
    <row r="138" spans="1:2">
      <c r="A138" t="s">
        <v>403</v>
      </c>
      <c r="B138">
        <f>Wniosek!H92</f>
        <v>0</v>
      </c>
    </row>
    <row r="139" spans="1:2">
      <c r="A139" t="s">
        <v>404</v>
      </c>
      <c r="B139">
        <f>Wniosek!C93</f>
        <v>0</v>
      </c>
    </row>
    <row r="140" spans="1:2">
      <c r="A140" t="s">
        <v>405</v>
      </c>
      <c r="B140">
        <f>Wniosek!D93</f>
        <v>0</v>
      </c>
    </row>
    <row r="141" spans="1:2">
      <c r="A141" t="s">
        <v>406</v>
      </c>
      <c r="B141">
        <f>Wniosek!H93</f>
        <v>0</v>
      </c>
    </row>
    <row r="142" spans="1:2">
      <c r="A142" t="s">
        <v>407</v>
      </c>
      <c r="B142" t="e">
        <f>Wniosek!#REF!</f>
        <v>#REF!</v>
      </c>
    </row>
    <row r="144" spans="1:2" ht="13" customHeight="1">
      <c r="A144" s="45" t="s">
        <v>408</v>
      </c>
      <c r="B144" t="e">
        <f>Wniosek!#REF!</f>
        <v>#REF!</v>
      </c>
    </row>
    <row r="145" spans="1:2">
      <c r="A145" t="s">
        <v>409</v>
      </c>
      <c r="B145" t="e">
        <f>Wniosek!#REF!</f>
        <v>#REF!</v>
      </c>
    </row>
    <row r="146" spans="1:2">
      <c r="A146" t="s">
        <v>410</v>
      </c>
      <c r="B146" t="e">
        <f>Wniosek!#REF!</f>
        <v>#REF!</v>
      </c>
    </row>
    <row r="147" spans="1:2">
      <c r="A147" t="s">
        <v>411</v>
      </c>
      <c r="B147" t="e">
        <f>Wniosek!#REF!</f>
        <v>#REF!</v>
      </c>
    </row>
    <row r="148" spans="1:2">
      <c r="A148" t="s">
        <v>412</v>
      </c>
      <c r="B148" t="e">
        <f>Wniosek!#REF!</f>
        <v>#REF!</v>
      </c>
    </row>
    <row r="149" spans="1:2">
      <c r="A149" t="s">
        <v>413</v>
      </c>
      <c r="B149" t="e">
        <f>Wniosek!#REF!</f>
        <v>#REF!</v>
      </c>
    </row>
    <row r="150" spans="1:2">
      <c r="A150" t="s">
        <v>414</v>
      </c>
      <c r="B150" t="e">
        <f>Wniosek!#REF!</f>
        <v>#REF!</v>
      </c>
    </row>
    <row r="151" spans="1:2">
      <c r="A151" t="s">
        <v>415</v>
      </c>
      <c r="B151" t="e">
        <f>Wniosek!#REF!</f>
        <v>#REF!</v>
      </c>
    </row>
    <row r="152" spans="1:2">
      <c r="A152" t="s">
        <v>416</v>
      </c>
      <c r="B152" t="e">
        <f>Wniosek!#REF!</f>
        <v>#REF!</v>
      </c>
    </row>
    <row r="153" spans="1:2">
      <c r="A153" t="s">
        <v>417</v>
      </c>
      <c r="B153" t="e">
        <f>Wniosek!#REF!</f>
        <v>#REF!</v>
      </c>
    </row>
    <row r="154" spans="1:2">
      <c r="A154" t="s">
        <v>418</v>
      </c>
      <c r="B154" t="e">
        <f>Wniosek!#REF!</f>
        <v>#REF!</v>
      </c>
    </row>
    <row r="155" spans="1:2">
      <c r="A155" t="s">
        <v>419</v>
      </c>
      <c r="B155" t="e">
        <f>Wniosek!#REF!</f>
        <v>#REF!</v>
      </c>
    </row>
    <row r="156" spans="1:2">
      <c r="A156" t="s">
        <v>420</v>
      </c>
      <c r="B156" t="e">
        <f>Wniosek!#REF!</f>
        <v>#REF!</v>
      </c>
    </row>
    <row r="157" spans="1:2">
      <c r="A157" t="s">
        <v>421</v>
      </c>
      <c r="B157" t="e">
        <f>Wniosek!#REF!</f>
        <v>#REF!</v>
      </c>
    </row>
    <row r="158" spans="1:2">
      <c r="A158" t="s">
        <v>422</v>
      </c>
      <c r="B158" t="e">
        <f>Wniosek!#REF!</f>
        <v>#REF!</v>
      </c>
    </row>
    <row r="159" spans="1:2">
      <c r="A159" t="s">
        <v>423</v>
      </c>
      <c r="B159" t="e">
        <f>Wniosek!#REF!</f>
        <v>#REF!</v>
      </c>
    </row>
    <row r="160" spans="1:2">
      <c r="A160" t="s">
        <v>424</v>
      </c>
      <c r="B160">
        <f>Wniosek!J102</f>
        <v>0</v>
      </c>
    </row>
    <row r="161" spans="1:2">
      <c r="A161" t="s">
        <v>425</v>
      </c>
      <c r="B161" t="e">
        <f>Wniosek!#REF!</f>
        <v>#REF!</v>
      </c>
    </row>
    <row r="162" spans="1:2">
      <c r="A162" t="s">
        <v>426</v>
      </c>
      <c r="B162" t="e">
        <f>Wniosek!#REF!</f>
        <v>#REF!</v>
      </c>
    </row>
    <row r="163" spans="1:2">
      <c r="A163" t="s">
        <v>427</v>
      </c>
      <c r="B163" t="e">
        <f>Wniosek!#REF!</f>
        <v>#REF!</v>
      </c>
    </row>
    <row r="164" spans="1:2">
      <c r="A164" t="s">
        <v>428</v>
      </c>
      <c r="B164" t="e">
        <f>Wniosek!#REF!</f>
        <v>#REF!</v>
      </c>
    </row>
    <row r="165" spans="1:2">
      <c r="A165" t="s">
        <v>429</v>
      </c>
      <c r="B165" t="e">
        <f>Wniosek!#REF!</f>
        <v>#REF!</v>
      </c>
    </row>
    <row r="166" spans="1:2">
      <c r="A166" t="s">
        <v>430</v>
      </c>
      <c r="B166" t="e">
        <f>Wniosek!#REF!</f>
        <v>#REF!</v>
      </c>
    </row>
    <row r="167" spans="1:2">
      <c r="A167" t="s">
        <v>431</v>
      </c>
      <c r="B167" t="e">
        <f>Wniosek!#REF!</f>
        <v>#REF!</v>
      </c>
    </row>
    <row r="168" spans="1:2">
      <c r="A168" t="s">
        <v>432</v>
      </c>
      <c r="B168" t="e">
        <f>Wniosek!#REF!</f>
        <v>#REF!</v>
      </c>
    </row>
    <row r="169" spans="1:2">
      <c r="A169" t="s">
        <v>433</v>
      </c>
      <c r="B169" t="e">
        <f>Wniosek!#REF!</f>
        <v>#REF!</v>
      </c>
    </row>
    <row r="170" spans="1:2">
      <c r="A170" t="s">
        <v>434</v>
      </c>
      <c r="B170" t="e">
        <f>Wniosek!#REF!</f>
        <v>#REF!</v>
      </c>
    </row>
    <row r="171" spans="1:2">
      <c r="A171" t="s">
        <v>435</v>
      </c>
      <c r="B171" t="e">
        <f>Wniosek!#REF!</f>
        <v>#REF!</v>
      </c>
    </row>
    <row r="172" spans="1:2">
      <c r="A172" t="s">
        <v>436</v>
      </c>
      <c r="B172" t="e">
        <f>Wniosek!#REF!</f>
        <v>#REF!</v>
      </c>
    </row>
    <row r="173" spans="1:2">
      <c r="A173" t="s">
        <v>437</v>
      </c>
      <c r="B173" t="e">
        <f>Wniosek!#REF!</f>
        <v>#REF!</v>
      </c>
    </row>
    <row r="174" spans="1:2">
      <c r="A174" t="s">
        <v>438</v>
      </c>
      <c r="B174" t="e">
        <f>Wniosek!#REF!</f>
        <v>#REF!</v>
      </c>
    </row>
    <row r="175" spans="1:2">
      <c r="A175" t="s">
        <v>439</v>
      </c>
      <c r="B175" t="e">
        <f>Wniosek!#REF!</f>
        <v>#REF!</v>
      </c>
    </row>
    <row r="176" spans="1:2">
      <c r="A176" t="s">
        <v>440</v>
      </c>
      <c r="B176" t="e">
        <f>Wniosek!#REF!</f>
        <v>#REF!</v>
      </c>
    </row>
    <row r="177" spans="1:2">
      <c r="A177" t="s">
        <v>441</v>
      </c>
      <c r="B177" t="e">
        <f>Wniosek!#REF!</f>
        <v>#REF!</v>
      </c>
    </row>
    <row r="178" spans="1:2">
      <c r="A178" t="s">
        <v>442</v>
      </c>
      <c r="B178" t="e">
        <f>Wniosek!#REF!</f>
        <v>#REF!</v>
      </c>
    </row>
    <row r="179" spans="1:2">
      <c r="A179" t="s">
        <v>443</v>
      </c>
      <c r="B179">
        <f>Wniosek!J106</f>
        <v>0</v>
      </c>
    </row>
    <row r="180" spans="1:2">
      <c r="A180" t="s">
        <v>444</v>
      </c>
      <c r="B180">
        <f>Wniosek!C109</f>
        <v>0</v>
      </c>
    </row>
    <row r="181" spans="1:2">
      <c r="A181" t="s">
        <v>445</v>
      </c>
      <c r="B181">
        <f>Wniosek!E109</f>
        <v>0</v>
      </c>
    </row>
    <row r="182" spans="1:2">
      <c r="A182" t="s">
        <v>446</v>
      </c>
      <c r="B182">
        <f>Wniosek!F109</f>
        <v>0</v>
      </c>
    </row>
    <row r="183" spans="1:2">
      <c r="A183" t="s">
        <v>447</v>
      </c>
      <c r="B183">
        <f>Wniosek!H109</f>
        <v>0</v>
      </c>
    </row>
    <row r="184" spans="1:2">
      <c r="A184" t="s">
        <v>448</v>
      </c>
      <c r="B184" t="str">
        <f>Wniosek!I109</f>
        <v>Tak</v>
      </c>
    </row>
    <row r="185" spans="1:2">
      <c r="A185" t="s">
        <v>449</v>
      </c>
      <c r="B185">
        <f>Wniosek!J109</f>
        <v>0</v>
      </c>
    </row>
    <row r="186" spans="1:2">
      <c r="A186" t="s">
        <v>450</v>
      </c>
      <c r="B186" t="e">
        <f>Wniosek!#REF!</f>
        <v>#REF!</v>
      </c>
    </row>
    <row r="187" spans="1:2">
      <c r="A187" t="s">
        <v>451</v>
      </c>
      <c r="B187" t="e">
        <f>Wniosek!#REF!</f>
        <v>#REF!</v>
      </c>
    </row>
    <row r="188" spans="1:2">
      <c r="A188" t="s">
        <v>452</v>
      </c>
      <c r="B188" t="e">
        <f>Wniosek!#REF!</f>
        <v>#REF!</v>
      </c>
    </row>
    <row r="189" spans="1:2">
      <c r="A189" t="s">
        <v>453</v>
      </c>
      <c r="B189" t="e">
        <f>Wniosek!#REF!</f>
        <v>#REF!</v>
      </c>
    </row>
    <row r="190" spans="1:2">
      <c r="A190" t="s">
        <v>454</v>
      </c>
      <c r="B190" t="e">
        <f>Wniosek!#REF!</f>
        <v>#REF!</v>
      </c>
    </row>
    <row r="191" spans="1:2">
      <c r="A191" t="s">
        <v>455</v>
      </c>
      <c r="B191" t="e">
        <f>Wniosek!#REF!</f>
        <v>#REF!</v>
      </c>
    </row>
    <row r="192" spans="1:2">
      <c r="A192" t="s">
        <v>456</v>
      </c>
      <c r="B192" t="e">
        <f>Wniosek!#REF!</f>
        <v>#REF!</v>
      </c>
    </row>
    <row r="193" spans="1:2">
      <c r="A193" t="s">
        <v>457</v>
      </c>
      <c r="B193" t="e">
        <f>Wniosek!#REF!</f>
        <v>#REF!</v>
      </c>
    </row>
    <row r="194" spans="1:2">
      <c r="A194" t="s">
        <v>458</v>
      </c>
      <c r="B194" t="e">
        <f>Wniosek!#REF!</f>
        <v>#REF!</v>
      </c>
    </row>
    <row r="195" spans="1:2">
      <c r="A195" t="s">
        <v>459</v>
      </c>
      <c r="B195" t="e">
        <f>Wniosek!#REF!</f>
        <v>#REF!</v>
      </c>
    </row>
    <row r="196" spans="1:2">
      <c r="A196" t="s">
        <v>460</v>
      </c>
      <c r="B196" t="e">
        <f>Wniosek!#REF!</f>
        <v>#REF!</v>
      </c>
    </row>
    <row r="197" spans="1:2">
      <c r="A197" t="s">
        <v>461</v>
      </c>
      <c r="B197" t="e">
        <f>Wniosek!#REF!</f>
        <v>#REF!</v>
      </c>
    </row>
    <row r="198" spans="1:2">
      <c r="A198" t="s">
        <v>462</v>
      </c>
      <c r="B198" t="e">
        <f>Wniosek!#REF!</f>
        <v>#REF!</v>
      </c>
    </row>
    <row r="199" spans="1:2">
      <c r="A199" t="s">
        <v>463</v>
      </c>
      <c r="B199" t="e">
        <f>Wniosek!#REF!</f>
        <v>#REF!</v>
      </c>
    </row>
    <row r="200" spans="1:2">
      <c r="A200" t="s">
        <v>464</v>
      </c>
      <c r="B200" t="e">
        <f>Wniosek!#REF!</f>
        <v>#REF!</v>
      </c>
    </row>
    <row r="201" spans="1:2">
      <c r="A201" t="s">
        <v>465</v>
      </c>
      <c r="B201" t="e">
        <f>Wniosek!#REF!</f>
        <v>#REF!</v>
      </c>
    </row>
    <row r="202" spans="1:2">
      <c r="A202" t="s">
        <v>466</v>
      </c>
      <c r="B202" t="e">
        <f>Wniosek!#REF!</f>
        <v>#REF!</v>
      </c>
    </row>
    <row r="203" spans="1:2">
      <c r="A203" t="s">
        <v>467</v>
      </c>
      <c r="B203" t="e">
        <f>Wniosek!#REF!</f>
        <v>#REF!</v>
      </c>
    </row>
    <row r="204" spans="1:2">
      <c r="A204" t="s">
        <v>468</v>
      </c>
      <c r="B204" t="e">
        <f>Wniosek!#REF!</f>
        <v>#REF!</v>
      </c>
    </row>
    <row r="205" spans="1:2">
      <c r="A205" t="s">
        <v>469</v>
      </c>
      <c r="B205" t="e">
        <f>Wniosek!#REF!</f>
        <v>#REF!</v>
      </c>
    </row>
    <row r="206" spans="1:2">
      <c r="A206" t="s">
        <v>470</v>
      </c>
      <c r="B206" t="e">
        <f>Wniosek!#REF!</f>
        <v>#REF!</v>
      </c>
    </row>
    <row r="207" spans="1:2">
      <c r="A207" t="s">
        <v>471</v>
      </c>
      <c r="B207" t="e">
        <f>Wniosek!#REF!</f>
        <v>#REF!</v>
      </c>
    </row>
    <row r="208" spans="1:2">
      <c r="A208" t="s">
        <v>472</v>
      </c>
      <c r="B208" t="e">
        <f>Wniosek!#REF!</f>
        <v>#REF!</v>
      </c>
    </row>
    <row r="209" spans="1:2">
      <c r="A209" t="s">
        <v>473</v>
      </c>
      <c r="B209" t="e">
        <f>Wniosek!#REF!</f>
        <v>#REF!</v>
      </c>
    </row>
    <row r="210" spans="1:2">
      <c r="A210" t="s">
        <v>474</v>
      </c>
      <c r="B210">
        <f>Wniosek!J110</f>
        <v>0</v>
      </c>
    </row>
    <row r="211" spans="1:2">
      <c r="A211" t="s">
        <v>475</v>
      </c>
      <c r="B211">
        <f>Wniosek!C113</f>
        <v>0</v>
      </c>
    </row>
    <row r="212" spans="1:2">
      <c r="A212" t="s">
        <v>476</v>
      </c>
      <c r="B212">
        <f>Wniosek!E113</f>
        <v>0</v>
      </c>
    </row>
    <row r="213" spans="1:2">
      <c r="A213" t="s">
        <v>477</v>
      </c>
      <c r="B213">
        <f>Wniosek!F113</f>
        <v>0</v>
      </c>
    </row>
    <row r="214" spans="1:2">
      <c r="A214" t="s">
        <v>478</v>
      </c>
      <c r="B214">
        <f>Wniosek!H113</f>
        <v>0</v>
      </c>
    </row>
    <row r="215" spans="1:2">
      <c r="A215" t="s">
        <v>479</v>
      </c>
      <c r="B215">
        <f>Wniosek!I113</f>
        <v>0</v>
      </c>
    </row>
    <row r="216" spans="1:2">
      <c r="A216" t="s">
        <v>480</v>
      </c>
      <c r="B216" t="e">
        <f>Wniosek!#REF!</f>
        <v>#REF!</v>
      </c>
    </row>
    <row r="217" spans="1:2">
      <c r="A217" t="s">
        <v>481</v>
      </c>
      <c r="B217" t="e">
        <f>Wniosek!#REF!</f>
        <v>#REF!</v>
      </c>
    </row>
    <row r="218" spans="1:2">
      <c r="A218" t="s">
        <v>482</v>
      </c>
      <c r="B218" t="e">
        <f>Wniosek!#REF!</f>
        <v>#REF!</v>
      </c>
    </row>
    <row r="219" spans="1:2">
      <c r="A219" t="s">
        <v>483</v>
      </c>
      <c r="B219" t="e">
        <f>Wniosek!#REF!</f>
        <v>#REF!</v>
      </c>
    </row>
    <row r="220" spans="1:2">
      <c r="A220" t="s">
        <v>484</v>
      </c>
      <c r="B220" t="e">
        <f>Wniosek!#REF!</f>
        <v>#REF!</v>
      </c>
    </row>
    <row r="221" spans="1:2">
      <c r="A221" t="s">
        <v>485</v>
      </c>
      <c r="B221" t="e">
        <f>Wniosek!#REF!</f>
        <v>#REF!</v>
      </c>
    </row>
    <row r="222" spans="1:2">
      <c r="A222" t="s">
        <v>486</v>
      </c>
      <c r="B222" t="e">
        <f>Wniosek!#REF!</f>
        <v>#REF!</v>
      </c>
    </row>
    <row r="223" spans="1:2">
      <c r="A223" t="s">
        <v>487</v>
      </c>
      <c r="B223" t="e">
        <f>Wniosek!#REF!</f>
        <v>#REF!</v>
      </c>
    </row>
    <row r="224" spans="1:2">
      <c r="A224" t="s">
        <v>488</v>
      </c>
      <c r="B224" t="e">
        <f>Wniosek!#REF!</f>
        <v>#REF!</v>
      </c>
    </row>
    <row r="225" spans="1:2">
      <c r="A225" t="s">
        <v>489</v>
      </c>
      <c r="B225" t="e">
        <f>Wniosek!#REF!</f>
        <v>#REF!</v>
      </c>
    </row>
    <row r="226" spans="1:2">
      <c r="A226" t="s">
        <v>490</v>
      </c>
      <c r="B226" t="e">
        <f>Wniosek!#REF!</f>
        <v>#REF!</v>
      </c>
    </row>
    <row r="227" spans="1:2">
      <c r="A227" t="s">
        <v>491</v>
      </c>
      <c r="B227" t="e">
        <f>Wniosek!#REF!</f>
        <v>#REF!</v>
      </c>
    </row>
    <row r="228" spans="1:2">
      <c r="A228" t="s">
        <v>492</v>
      </c>
      <c r="B228">
        <f>Wniosek!J114</f>
        <v>0</v>
      </c>
    </row>
    <row r="229" spans="1:2">
      <c r="A229" t="s">
        <v>493</v>
      </c>
      <c r="B229">
        <f>Wniosek!J114</f>
        <v>0</v>
      </c>
    </row>
    <row r="230" spans="1:2">
      <c r="A230" t="s">
        <v>494</v>
      </c>
      <c r="B230">
        <f>Wniosek!C117</f>
        <v>0</v>
      </c>
    </row>
    <row r="231" spans="1:2">
      <c r="A231" t="s">
        <v>495</v>
      </c>
      <c r="B231">
        <f>Wniosek!E117</f>
        <v>0</v>
      </c>
    </row>
    <row r="232" spans="1:2">
      <c r="A232" t="s">
        <v>496</v>
      </c>
      <c r="B232">
        <f>Wniosek!F117</f>
        <v>0</v>
      </c>
    </row>
    <row r="233" spans="1:2">
      <c r="A233" t="s">
        <v>497</v>
      </c>
      <c r="B233">
        <f>Wniosek!H117</f>
        <v>0</v>
      </c>
    </row>
    <row r="234" spans="1:2">
      <c r="A234" t="s">
        <v>498</v>
      </c>
      <c r="B234">
        <f>Wniosek!I117</f>
        <v>0</v>
      </c>
    </row>
    <row r="235" spans="1:2">
      <c r="A235" t="s">
        <v>499</v>
      </c>
      <c r="B235" t="e">
        <f>Wniosek!#REF!</f>
        <v>#REF!</v>
      </c>
    </row>
    <row r="236" spans="1:2">
      <c r="A236" t="s">
        <v>500</v>
      </c>
      <c r="B236" t="e">
        <f>Wniosek!#REF!</f>
        <v>#REF!</v>
      </c>
    </row>
    <row r="237" spans="1:2">
      <c r="A237" t="s">
        <v>501</v>
      </c>
      <c r="B237" t="e">
        <f>Wniosek!#REF!</f>
        <v>#REF!</v>
      </c>
    </row>
    <row r="238" spans="1:2">
      <c r="A238" t="s">
        <v>502</v>
      </c>
      <c r="B238" t="e">
        <f>Wniosek!#REF!</f>
        <v>#REF!</v>
      </c>
    </row>
    <row r="239" spans="1:2">
      <c r="A239" t="s">
        <v>503</v>
      </c>
      <c r="B239" t="e">
        <f>Wniosek!#REF!</f>
        <v>#REF!</v>
      </c>
    </row>
    <row r="240" spans="1:2">
      <c r="A240" t="s">
        <v>504</v>
      </c>
      <c r="B240" t="e">
        <f>Wniosek!#REF!</f>
        <v>#REF!</v>
      </c>
    </row>
    <row r="241" spans="1:2">
      <c r="A241" t="s">
        <v>505</v>
      </c>
      <c r="B241" t="e">
        <f>Wniosek!#REF!</f>
        <v>#REF!</v>
      </c>
    </row>
    <row r="242" spans="1:2">
      <c r="A242" t="s">
        <v>506</v>
      </c>
      <c r="B242" t="e">
        <f>Wniosek!#REF!</f>
        <v>#REF!</v>
      </c>
    </row>
    <row r="243" spans="1:2">
      <c r="A243" t="s">
        <v>507</v>
      </c>
      <c r="B243" t="e">
        <f>Wniosek!#REF!</f>
        <v>#REF!</v>
      </c>
    </row>
    <row r="244" spans="1:2">
      <c r="A244" t="s">
        <v>508</v>
      </c>
      <c r="B244" t="e">
        <f>Wniosek!#REF!</f>
        <v>#REF!</v>
      </c>
    </row>
    <row r="245" spans="1:2">
      <c r="A245" t="s">
        <v>509</v>
      </c>
      <c r="B245" t="e">
        <f>Wniosek!#REF!</f>
        <v>#REF!</v>
      </c>
    </row>
    <row r="246" spans="1:2">
      <c r="A246" t="s">
        <v>510</v>
      </c>
      <c r="B246" t="e">
        <f>Wniosek!#REF!</f>
        <v>#REF!</v>
      </c>
    </row>
    <row r="247" spans="1:2">
      <c r="A247" t="s">
        <v>511</v>
      </c>
      <c r="B247">
        <f>Wniosek!J118</f>
        <v>0</v>
      </c>
    </row>
    <row r="248" spans="1:2">
      <c r="A248" t="s">
        <v>512</v>
      </c>
      <c r="B248">
        <f>Wniosek!J118</f>
        <v>0</v>
      </c>
    </row>
    <row r="251" spans="1:2" ht="13" customHeight="1">
      <c r="A251" s="45" t="s">
        <v>123</v>
      </c>
    </row>
    <row r="252" spans="1:2">
      <c r="A252" t="s">
        <v>513</v>
      </c>
      <c r="B252">
        <f>Wniosek!D122</f>
        <v>0</v>
      </c>
    </row>
    <row r="253" spans="1:2">
      <c r="A253" t="s">
        <v>514</v>
      </c>
      <c r="B253">
        <f>Wniosek!J122</f>
        <v>0</v>
      </c>
    </row>
    <row r="254" spans="1:2">
      <c r="A254" t="s">
        <v>515</v>
      </c>
      <c r="B254">
        <f>Wniosek!D123</f>
        <v>0</v>
      </c>
    </row>
    <row r="255" spans="1:2">
      <c r="A255" t="s">
        <v>516</v>
      </c>
      <c r="B255">
        <f>Wniosek!J123</f>
        <v>0</v>
      </c>
    </row>
    <row r="256" spans="1:2">
      <c r="A256" t="s">
        <v>517</v>
      </c>
      <c r="B256">
        <f>Wniosek!D124</f>
        <v>0</v>
      </c>
    </row>
    <row r="257" spans="1:2">
      <c r="A257" t="s">
        <v>518</v>
      </c>
      <c r="B257">
        <f>Wniosek!J124</f>
        <v>0</v>
      </c>
    </row>
    <row r="258" spans="1:2">
      <c r="A258" t="s">
        <v>519</v>
      </c>
      <c r="B258">
        <f>Wniosek!J125</f>
        <v>0</v>
      </c>
    </row>
    <row r="259" spans="1:2">
      <c r="A259" t="s">
        <v>520</v>
      </c>
      <c r="B259" t="e">
        <f>Wniosek!#REF!</f>
        <v>#REF!</v>
      </c>
    </row>
    <row r="260" spans="1:2">
      <c r="A260" t="s">
        <v>521</v>
      </c>
      <c r="B260" t="e">
        <f>Wniosek!#REF!</f>
        <v>#REF!</v>
      </c>
    </row>
    <row r="261" spans="1:2">
      <c r="A261" t="s">
        <v>522</v>
      </c>
      <c r="B261" t="e">
        <f>Wniosek!#REF!</f>
        <v>#REF!</v>
      </c>
    </row>
    <row r="262" spans="1:2">
      <c r="A262" t="s">
        <v>523</v>
      </c>
      <c r="B262" t="e">
        <f>Wniosek!#REF!</f>
        <v>#REF!</v>
      </c>
    </row>
    <row r="263" spans="1:2">
      <c r="A263" t="s">
        <v>524</v>
      </c>
      <c r="B263">
        <f>Wniosek!J133</f>
        <v>0</v>
      </c>
    </row>
    <row r="264" spans="1:2">
      <c r="A264" t="s">
        <v>525</v>
      </c>
      <c r="B264">
        <f>Wniosek!C133</f>
        <v>0</v>
      </c>
    </row>
    <row r="265" spans="1:2">
      <c r="A265" t="s">
        <v>526</v>
      </c>
      <c r="B265">
        <f>Wniosek!D133</f>
        <v>0</v>
      </c>
    </row>
    <row r="266" spans="1:2">
      <c r="A266" t="s">
        <v>527</v>
      </c>
      <c r="B266">
        <f>Wniosek!F133</f>
        <v>0</v>
      </c>
    </row>
    <row r="267" spans="1:2">
      <c r="A267" t="s">
        <v>528</v>
      </c>
      <c r="B267">
        <f>Wniosek!H133</f>
        <v>0</v>
      </c>
    </row>
    <row r="268" spans="1:2">
      <c r="A268" t="s">
        <v>529</v>
      </c>
      <c r="B268" t="e">
        <f>Wniosek!#REF!</f>
        <v>#REF!</v>
      </c>
    </row>
    <row r="269" spans="1:2">
      <c r="A269" t="s">
        <v>530</v>
      </c>
      <c r="B269" t="e">
        <f>Wniosek!#REF!</f>
        <v>#REF!</v>
      </c>
    </row>
    <row r="270" spans="1:2">
      <c r="A270" t="s">
        <v>531</v>
      </c>
      <c r="B270" t="e">
        <f>Wniosek!#REF!</f>
        <v>#REF!</v>
      </c>
    </row>
    <row r="271" spans="1:2">
      <c r="A271" t="s">
        <v>532</v>
      </c>
      <c r="B271" t="e">
        <f>Wniosek!#REF!</f>
        <v>#REF!</v>
      </c>
    </row>
    <row r="272" spans="1:2">
      <c r="A272" t="s">
        <v>533</v>
      </c>
      <c r="B272" t="e">
        <f>Wniosek!#REF!</f>
        <v>#REF!</v>
      </c>
    </row>
    <row r="273" spans="1:2">
      <c r="A273" t="s">
        <v>534</v>
      </c>
      <c r="B273" t="e">
        <f>Wniosek!#REF!</f>
        <v>#REF!</v>
      </c>
    </row>
    <row r="274" spans="1:2">
      <c r="A274" t="s">
        <v>535</v>
      </c>
      <c r="B274" t="e">
        <f>Wniosek!#REF!</f>
        <v>#REF!</v>
      </c>
    </row>
    <row r="275" spans="1:2">
      <c r="A275" t="s">
        <v>536</v>
      </c>
      <c r="B275" t="e">
        <f>Wniosek!#REF!</f>
        <v>#REF!</v>
      </c>
    </row>
    <row r="276" spans="1:2">
      <c r="A276" t="s">
        <v>537</v>
      </c>
      <c r="B276" t="e">
        <f>Wniosek!#REF!</f>
        <v>#REF!</v>
      </c>
    </row>
    <row r="277" spans="1:2">
      <c r="A277" t="s">
        <v>538</v>
      </c>
      <c r="B277" t="e">
        <f>Wniosek!#REF!</f>
        <v>#REF!</v>
      </c>
    </row>
    <row r="278" spans="1:2">
      <c r="A278" t="s">
        <v>539</v>
      </c>
      <c r="B278" t="e">
        <f>Wniosek!#REF!</f>
        <v>#REF!</v>
      </c>
    </row>
    <row r="279" spans="1:2">
      <c r="A279" t="s">
        <v>540</v>
      </c>
      <c r="B279" t="e">
        <f>Wniosek!#REF!</f>
        <v>#REF!</v>
      </c>
    </row>
    <row r="280" spans="1:2">
      <c r="A280" t="s">
        <v>541</v>
      </c>
      <c r="B280" t="e">
        <f>Wniosek!#REF!</f>
        <v>#REF!</v>
      </c>
    </row>
    <row r="281" spans="1:2">
      <c r="A281" t="s">
        <v>542</v>
      </c>
      <c r="B281" t="e">
        <f>Wniosek!#REF!</f>
        <v>#REF!</v>
      </c>
    </row>
    <row r="282" spans="1:2">
      <c r="A282" t="s">
        <v>543</v>
      </c>
      <c r="B282" t="e">
        <f>Wniosek!#REF!</f>
        <v>#REF!</v>
      </c>
    </row>
    <row r="283" spans="1:2">
      <c r="A283" t="s">
        <v>544</v>
      </c>
      <c r="B283" t="e">
        <f>Wniosek!#REF!</f>
        <v>#REF!</v>
      </c>
    </row>
    <row r="284" spans="1:2">
      <c r="A284" t="s">
        <v>545</v>
      </c>
      <c r="B284">
        <f>Wniosek!J134</f>
        <v>0</v>
      </c>
    </row>
    <row r="285" spans="1:2">
      <c r="A285" t="s">
        <v>546</v>
      </c>
      <c r="B285">
        <f>Wniosek!C140</f>
        <v>0</v>
      </c>
    </row>
    <row r="286" spans="1:2">
      <c r="A286" t="s">
        <v>547</v>
      </c>
      <c r="B286">
        <f>Wniosek!D140</f>
        <v>0</v>
      </c>
    </row>
    <row r="287" spans="1:2">
      <c r="A287" t="s">
        <v>548</v>
      </c>
      <c r="B287">
        <f>Wniosek!E140</f>
        <v>0</v>
      </c>
    </row>
    <row r="288" spans="1:2">
      <c r="A288" t="s">
        <v>549</v>
      </c>
      <c r="B288">
        <f>Wniosek!F140</f>
        <v>0</v>
      </c>
    </row>
    <row r="289" spans="1:2">
      <c r="A289" t="s">
        <v>550</v>
      </c>
      <c r="B289">
        <f>Wniosek!H140</f>
        <v>0</v>
      </c>
    </row>
    <row r="290" spans="1:2">
      <c r="A290" t="s">
        <v>551</v>
      </c>
      <c r="B290">
        <f>Wniosek!J140</f>
        <v>0</v>
      </c>
    </row>
    <row r="291" spans="1:2">
      <c r="A291" t="s">
        <v>552</v>
      </c>
      <c r="B291" t="e">
        <f>Wniosek!#REF!</f>
        <v>#REF!</v>
      </c>
    </row>
    <row r="292" spans="1:2">
      <c r="A292" t="s">
        <v>553</v>
      </c>
      <c r="B292" t="e">
        <f>Wniosek!#REF!</f>
        <v>#REF!</v>
      </c>
    </row>
    <row r="293" spans="1:2">
      <c r="A293" t="s">
        <v>554</v>
      </c>
      <c r="B293" t="e">
        <f>Wniosek!#REF!</f>
        <v>#REF!</v>
      </c>
    </row>
    <row r="294" spans="1:2">
      <c r="A294" t="s">
        <v>555</v>
      </c>
      <c r="B294" t="e">
        <f>Wniosek!#REF!</f>
        <v>#REF!</v>
      </c>
    </row>
    <row r="295" spans="1:2">
      <c r="A295" t="s">
        <v>556</v>
      </c>
      <c r="B295" t="e">
        <f>Wniosek!#REF!</f>
        <v>#REF!</v>
      </c>
    </row>
    <row r="296" spans="1:2">
      <c r="A296" t="s">
        <v>557</v>
      </c>
      <c r="B296" t="e">
        <f>Wniosek!#REF!</f>
        <v>#REF!</v>
      </c>
    </row>
    <row r="297" spans="1:2">
      <c r="A297" t="s">
        <v>558</v>
      </c>
      <c r="B297" t="e">
        <f>Wniosek!#REF!</f>
        <v>#REF!</v>
      </c>
    </row>
    <row r="298" spans="1:2">
      <c r="A298" t="s">
        <v>559</v>
      </c>
      <c r="B298" t="e">
        <f>Wniosek!#REF!</f>
        <v>#REF!</v>
      </c>
    </row>
    <row r="299" spans="1:2">
      <c r="A299" t="s">
        <v>560</v>
      </c>
      <c r="B299" t="e">
        <f>Wniosek!#REF!</f>
        <v>#REF!</v>
      </c>
    </row>
    <row r="300" spans="1:2">
      <c r="A300" t="s">
        <v>561</v>
      </c>
      <c r="B300" t="e">
        <f>Wniosek!#REF!</f>
        <v>#REF!</v>
      </c>
    </row>
    <row r="301" spans="1:2">
      <c r="A301" t="s">
        <v>562</v>
      </c>
      <c r="B301" t="e">
        <f>Wniosek!#REF!</f>
        <v>#REF!</v>
      </c>
    </row>
    <row r="302" spans="1:2">
      <c r="A302" t="s">
        <v>563</v>
      </c>
      <c r="B302" t="e">
        <f>Wniosek!#REF!</f>
        <v>#REF!</v>
      </c>
    </row>
    <row r="303" spans="1:2">
      <c r="A303" t="s">
        <v>564</v>
      </c>
      <c r="B303">
        <f>Wniosek!J141</f>
        <v>0</v>
      </c>
    </row>
    <row r="304" spans="1:2">
      <c r="A304" t="s">
        <v>565</v>
      </c>
      <c r="B304">
        <f>Wniosek!C144</f>
        <v>0</v>
      </c>
    </row>
    <row r="305" spans="1:2">
      <c r="A305" t="s">
        <v>566</v>
      </c>
      <c r="B305">
        <f>Wniosek!J144</f>
        <v>0</v>
      </c>
    </row>
    <row r="306" spans="1:2">
      <c r="A306" t="s">
        <v>567</v>
      </c>
      <c r="B306">
        <f>Wniosek!C145</f>
        <v>0</v>
      </c>
    </row>
    <row r="307" spans="1:2">
      <c r="A307" t="s">
        <v>568</v>
      </c>
      <c r="B307">
        <f>Wniosek!J145</f>
        <v>0</v>
      </c>
    </row>
    <row r="308" spans="1:2">
      <c r="A308" t="s">
        <v>569</v>
      </c>
      <c r="B308">
        <f>Wniosek!C146</f>
        <v>0</v>
      </c>
    </row>
    <row r="309" spans="1:2">
      <c r="A309" t="s">
        <v>570</v>
      </c>
      <c r="B309">
        <f>Wniosek!J146</f>
        <v>0</v>
      </c>
    </row>
    <row r="310" spans="1:2">
      <c r="A310" t="s">
        <v>571</v>
      </c>
      <c r="B310">
        <f>Wniosek!J147</f>
        <v>0</v>
      </c>
    </row>
    <row r="312" spans="1:2" ht="13" customHeight="1">
      <c r="A312" s="45" t="s">
        <v>142</v>
      </c>
    </row>
    <row r="313" spans="1:2">
      <c r="A313" t="s">
        <v>572</v>
      </c>
      <c r="B313">
        <f>Wniosek!C152</f>
        <v>0</v>
      </c>
    </row>
    <row r="314" spans="1:2">
      <c r="A314" t="s">
        <v>573</v>
      </c>
      <c r="B314">
        <f>Wniosek!D152</f>
        <v>0</v>
      </c>
    </row>
    <row r="315" spans="1:2">
      <c r="A315" t="s">
        <v>574</v>
      </c>
      <c r="B315">
        <f>Wniosek!F152</f>
        <v>0</v>
      </c>
    </row>
    <row r="316" spans="1:2">
      <c r="A316" t="s">
        <v>575</v>
      </c>
      <c r="B316">
        <f>Wniosek!H152</f>
        <v>0</v>
      </c>
    </row>
    <row r="317" spans="1:2">
      <c r="A317" t="s">
        <v>576</v>
      </c>
      <c r="B317">
        <f>Wniosek!J152</f>
        <v>0</v>
      </c>
    </row>
    <row r="318" spans="1:2">
      <c r="A318" t="s">
        <v>577</v>
      </c>
      <c r="B318">
        <f>Wniosek!C154</f>
        <v>0</v>
      </c>
    </row>
    <row r="319" spans="1:2">
      <c r="A319" t="s">
        <v>578</v>
      </c>
      <c r="B319">
        <f>Wniosek!D154</f>
        <v>0</v>
      </c>
    </row>
    <row r="320" spans="1:2">
      <c r="A320" t="s">
        <v>579</v>
      </c>
      <c r="B320">
        <f>Wniosek!F154</f>
        <v>0</v>
      </c>
    </row>
    <row r="321" spans="1:2">
      <c r="A321" t="s">
        <v>580</v>
      </c>
      <c r="B321">
        <f>Wniosek!H154</f>
        <v>0</v>
      </c>
    </row>
    <row r="322" spans="1:2">
      <c r="A322" t="s">
        <v>581</v>
      </c>
      <c r="B322">
        <f>Wniosek!J154</f>
        <v>0</v>
      </c>
    </row>
    <row r="323" spans="1:2">
      <c r="A323" t="s">
        <v>582</v>
      </c>
      <c r="B323">
        <f>Wniosek!C156</f>
        <v>0</v>
      </c>
    </row>
    <row r="324" spans="1:2">
      <c r="A324" t="s">
        <v>583</v>
      </c>
      <c r="B324">
        <f>Wniosek!D156</f>
        <v>0</v>
      </c>
    </row>
    <row r="325" spans="1:2">
      <c r="A325" t="s">
        <v>584</v>
      </c>
      <c r="B325">
        <f>Wniosek!F156</f>
        <v>0</v>
      </c>
    </row>
    <row r="326" spans="1:2">
      <c r="A326" t="s">
        <v>585</v>
      </c>
      <c r="B326">
        <f>Wniosek!H156</f>
        <v>0</v>
      </c>
    </row>
    <row r="327" spans="1:2">
      <c r="A327" t="s">
        <v>586</v>
      </c>
      <c r="B327">
        <f>Wniosek!J156</f>
        <v>0</v>
      </c>
    </row>
    <row r="328" spans="1:2">
      <c r="A328" t="s">
        <v>587</v>
      </c>
      <c r="B328">
        <f>Wniosek!J157</f>
        <v>0</v>
      </c>
    </row>
    <row r="329" spans="1:2">
      <c r="A329" t="s">
        <v>588</v>
      </c>
      <c r="B329">
        <f>Wniosek!C161</f>
        <v>0</v>
      </c>
    </row>
    <row r="330" spans="1:2">
      <c r="A330" t="s">
        <v>589</v>
      </c>
      <c r="B330">
        <f>Wniosek!D161</f>
        <v>0</v>
      </c>
    </row>
    <row r="331" spans="1:2">
      <c r="A331" t="s">
        <v>590</v>
      </c>
      <c r="B331">
        <f>Wniosek!F161</f>
        <v>0</v>
      </c>
    </row>
    <row r="332" spans="1:2">
      <c r="A332" t="s">
        <v>591</v>
      </c>
      <c r="B332">
        <f>Wniosek!H161</f>
        <v>0</v>
      </c>
    </row>
    <row r="333" spans="1:2">
      <c r="A333" t="s">
        <v>592</v>
      </c>
      <c r="B333">
        <f>Wniosek!J161</f>
        <v>0</v>
      </c>
    </row>
    <row r="334" spans="1:2">
      <c r="A334" t="s">
        <v>593</v>
      </c>
      <c r="B334">
        <f>Wniosek!C162</f>
        <v>0</v>
      </c>
    </row>
    <row r="335" spans="1:2">
      <c r="A335" t="s">
        <v>594</v>
      </c>
      <c r="B335">
        <f>Wniosek!D162</f>
        <v>0</v>
      </c>
    </row>
    <row r="336" spans="1:2">
      <c r="A336" t="s">
        <v>595</v>
      </c>
      <c r="B336">
        <f>Wniosek!F162</f>
        <v>0</v>
      </c>
    </row>
    <row r="337" spans="1:2">
      <c r="A337" t="s">
        <v>596</v>
      </c>
      <c r="B337">
        <f>Wniosek!H162</f>
        <v>0</v>
      </c>
    </row>
    <row r="338" spans="1:2">
      <c r="A338" t="s">
        <v>597</v>
      </c>
      <c r="B338">
        <f>Wniosek!J162</f>
        <v>0</v>
      </c>
    </row>
    <row r="339" spans="1:2">
      <c r="A339" t="s">
        <v>598</v>
      </c>
      <c r="B339">
        <f>Wniosek!C163</f>
        <v>0</v>
      </c>
    </row>
    <row r="340" spans="1:2">
      <c r="A340" t="s">
        <v>599</v>
      </c>
      <c r="B340">
        <f>Wniosek!D163</f>
        <v>0</v>
      </c>
    </row>
    <row r="341" spans="1:2">
      <c r="A341" t="s">
        <v>600</v>
      </c>
      <c r="B341">
        <f>Wniosek!F163</f>
        <v>0</v>
      </c>
    </row>
    <row r="342" spans="1:2">
      <c r="A342" t="s">
        <v>601</v>
      </c>
      <c r="B342">
        <f>Wniosek!H163</f>
        <v>0</v>
      </c>
    </row>
    <row r="343" spans="1:2">
      <c r="A343" t="s">
        <v>602</v>
      </c>
      <c r="B343">
        <f>Wniosek!J163</f>
        <v>0</v>
      </c>
    </row>
    <row r="344" spans="1:2">
      <c r="A344" t="s">
        <v>603</v>
      </c>
      <c r="B344">
        <f>Wniosek!J164</f>
        <v>0</v>
      </c>
    </row>
    <row r="345" spans="1:2">
      <c r="A345" t="s">
        <v>604</v>
      </c>
      <c r="B345">
        <f>Wniosek!C168</f>
        <v>0</v>
      </c>
    </row>
    <row r="346" spans="1:2">
      <c r="A346" t="s">
        <v>605</v>
      </c>
      <c r="B346">
        <f>Wniosek!D168</f>
        <v>0</v>
      </c>
    </row>
    <row r="347" spans="1:2">
      <c r="A347" t="s">
        <v>606</v>
      </c>
      <c r="B347">
        <f>Wniosek!F168</f>
        <v>0</v>
      </c>
    </row>
    <row r="348" spans="1:2">
      <c r="A348" t="s">
        <v>607</v>
      </c>
      <c r="B348">
        <f>Wniosek!H168</f>
        <v>0</v>
      </c>
    </row>
    <row r="349" spans="1:2">
      <c r="A349" t="s">
        <v>608</v>
      </c>
      <c r="B349">
        <f>Wniosek!J168</f>
        <v>0</v>
      </c>
    </row>
    <row r="350" spans="1:2">
      <c r="A350" t="s">
        <v>609</v>
      </c>
      <c r="B350">
        <f>Wniosek!C171</f>
        <v>0</v>
      </c>
    </row>
    <row r="351" spans="1:2">
      <c r="A351" t="s">
        <v>610</v>
      </c>
      <c r="B351">
        <f>Wniosek!D171</f>
        <v>0</v>
      </c>
    </row>
    <row r="352" spans="1:2">
      <c r="A352" t="s">
        <v>611</v>
      </c>
      <c r="B352">
        <f>Wniosek!F171</f>
        <v>0</v>
      </c>
    </row>
    <row r="353" spans="1:2">
      <c r="A353" t="s">
        <v>612</v>
      </c>
      <c r="B353">
        <f>Wniosek!H171</f>
        <v>0</v>
      </c>
    </row>
    <row r="354" spans="1:2">
      <c r="A354" t="s">
        <v>613</v>
      </c>
      <c r="B354">
        <f>Wniosek!J171</f>
        <v>0</v>
      </c>
    </row>
    <row r="355" spans="1:2">
      <c r="A355" t="s">
        <v>614</v>
      </c>
      <c r="B355">
        <f>Wniosek!C172</f>
        <v>0</v>
      </c>
    </row>
    <row r="356" spans="1:2">
      <c r="A356" t="s">
        <v>615</v>
      </c>
      <c r="B356">
        <f>Wniosek!D172</f>
        <v>0</v>
      </c>
    </row>
    <row r="357" spans="1:2">
      <c r="A357" t="s">
        <v>616</v>
      </c>
      <c r="B357">
        <f>Wniosek!F172</f>
        <v>0</v>
      </c>
    </row>
    <row r="358" spans="1:2">
      <c r="A358" t="s">
        <v>617</v>
      </c>
      <c r="B358">
        <f>Wniosek!H172</f>
        <v>0</v>
      </c>
    </row>
    <row r="359" spans="1:2">
      <c r="A359" t="s">
        <v>618</v>
      </c>
      <c r="B359">
        <f>Wniosek!J172</f>
        <v>0</v>
      </c>
    </row>
    <row r="360" spans="1:2">
      <c r="A360" t="s">
        <v>619</v>
      </c>
      <c r="B360">
        <f>Wniosek!J173</f>
        <v>0</v>
      </c>
    </row>
    <row r="361" spans="1:2">
      <c r="A361" t="s">
        <v>620</v>
      </c>
      <c r="B361">
        <f>Wniosek!C181</f>
        <v>0</v>
      </c>
    </row>
    <row r="362" spans="1:2">
      <c r="A362" t="s">
        <v>621</v>
      </c>
      <c r="B362">
        <f>Wniosek!D181</f>
        <v>0</v>
      </c>
    </row>
    <row r="363" spans="1:2">
      <c r="A363" t="s">
        <v>622</v>
      </c>
      <c r="B363">
        <f>Wniosek!F181</f>
        <v>0</v>
      </c>
    </row>
    <row r="364" spans="1:2">
      <c r="A364" t="s">
        <v>623</v>
      </c>
      <c r="B364">
        <f>Wniosek!H181</f>
        <v>0</v>
      </c>
    </row>
    <row r="365" spans="1:2">
      <c r="A365" t="s">
        <v>624</v>
      </c>
      <c r="B365">
        <f>Wniosek!J181</f>
        <v>0</v>
      </c>
    </row>
    <row r="366" spans="1:2">
      <c r="A366" t="s">
        <v>625</v>
      </c>
      <c r="B366" t="e">
        <f>Wniosek!#REF!</f>
        <v>#REF!</v>
      </c>
    </row>
    <row r="367" spans="1:2">
      <c r="A367" t="s">
        <v>626</v>
      </c>
      <c r="B367" t="e">
        <f>Wniosek!#REF!</f>
        <v>#REF!</v>
      </c>
    </row>
    <row r="368" spans="1:2">
      <c r="A368" t="s">
        <v>627</v>
      </c>
      <c r="B368" t="e">
        <f>Wniosek!#REF!</f>
        <v>#REF!</v>
      </c>
    </row>
    <row r="369" spans="1:2">
      <c r="A369" t="s">
        <v>628</v>
      </c>
      <c r="B369" t="e">
        <f>Wniosek!#REF!</f>
        <v>#REF!</v>
      </c>
    </row>
    <row r="370" spans="1:2">
      <c r="A370" t="s">
        <v>629</v>
      </c>
      <c r="B370" t="e">
        <f>Wniosek!#REF!</f>
        <v>#REF!</v>
      </c>
    </row>
    <row r="371" spans="1:2">
      <c r="A371" t="s">
        <v>630</v>
      </c>
      <c r="B371" t="e">
        <f>Wniosek!#REF!</f>
        <v>#REF!</v>
      </c>
    </row>
    <row r="372" spans="1:2">
      <c r="A372" t="s">
        <v>631</v>
      </c>
      <c r="B372" t="e">
        <f>Wniosek!#REF!</f>
        <v>#REF!</v>
      </c>
    </row>
    <row r="373" spans="1:2">
      <c r="A373" t="s">
        <v>632</v>
      </c>
      <c r="B373" t="e">
        <f>Wniosek!#REF!</f>
        <v>#REF!</v>
      </c>
    </row>
    <row r="374" spans="1:2">
      <c r="A374" t="s">
        <v>633</v>
      </c>
      <c r="B374" t="e">
        <f>Wniosek!#REF!</f>
        <v>#REF!</v>
      </c>
    </row>
    <row r="375" spans="1:2">
      <c r="A375" t="s">
        <v>634</v>
      </c>
      <c r="B375" t="e">
        <f>Wniosek!#REF!</f>
        <v>#REF!</v>
      </c>
    </row>
    <row r="376" spans="1:2">
      <c r="A376" t="s">
        <v>635</v>
      </c>
      <c r="B376" t="e">
        <f>Wniosek!#REF!</f>
        <v>#REF!</v>
      </c>
    </row>
    <row r="377" spans="1:2">
      <c r="A377" t="s">
        <v>636</v>
      </c>
      <c r="B377" t="e">
        <f>Wniosek!#REF!</f>
        <v>#REF!</v>
      </c>
    </row>
    <row r="378" spans="1:2">
      <c r="A378" t="s">
        <v>637</v>
      </c>
      <c r="B378" t="e">
        <f>Wniosek!#REF!</f>
        <v>#REF!</v>
      </c>
    </row>
    <row r="379" spans="1:2">
      <c r="A379" t="s">
        <v>638</v>
      </c>
      <c r="B379" t="e">
        <f>Wniosek!#REF!</f>
        <v>#REF!</v>
      </c>
    </row>
    <row r="380" spans="1:2">
      <c r="A380" t="s">
        <v>639</v>
      </c>
      <c r="B380" t="e">
        <f>Wniosek!#REF!</f>
        <v>#REF!</v>
      </c>
    </row>
    <row r="381" spans="1:2">
      <c r="A381" t="s">
        <v>640</v>
      </c>
      <c r="B381">
        <f>Wniosek!J182</f>
        <v>0</v>
      </c>
    </row>
    <row r="382" spans="1:2">
      <c r="A382" t="s">
        <v>641</v>
      </c>
      <c r="B382">
        <f>Wniosek!C190</f>
        <v>0</v>
      </c>
    </row>
    <row r="383" spans="1:2">
      <c r="A383" t="s">
        <v>642</v>
      </c>
      <c r="B383">
        <f>Wniosek!D190</f>
        <v>0</v>
      </c>
    </row>
    <row r="384" spans="1:2">
      <c r="A384" t="s">
        <v>643</v>
      </c>
      <c r="B384">
        <f>Wniosek!F190</f>
        <v>0</v>
      </c>
    </row>
    <row r="385" spans="1:2">
      <c r="A385" t="s">
        <v>644</v>
      </c>
      <c r="B385">
        <f>Wniosek!H190</f>
        <v>0</v>
      </c>
    </row>
    <row r="386" spans="1:2">
      <c r="A386" t="s">
        <v>645</v>
      </c>
      <c r="B386">
        <f>Wniosek!J190</f>
        <v>0</v>
      </c>
    </row>
    <row r="387" spans="1:2">
      <c r="A387" t="s">
        <v>646</v>
      </c>
      <c r="B387" t="e">
        <f>Wniosek!#REF!</f>
        <v>#REF!</v>
      </c>
    </row>
    <row r="388" spans="1:2">
      <c r="A388" t="s">
        <v>647</v>
      </c>
      <c r="B388" t="e">
        <f>Wniosek!#REF!</f>
        <v>#REF!</v>
      </c>
    </row>
    <row r="389" spans="1:2">
      <c r="A389" t="s">
        <v>648</v>
      </c>
      <c r="B389" t="e">
        <f>Wniosek!#REF!</f>
        <v>#REF!</v>
      </c>
    </row>
    <row r="390" spans="1:2">
      <c r="A390" t="s">
        <v>649</v>
      </c>
      <c r="B390" t="e">
        <f>Wniosek!#REF!</f>
        <v>#REF!</v>
      </c>
    </row>
    <row r="391" spans="1:2">
      <c r="A391" t="s">
        <v>650</v>
      </c>
      <c r="B391" t="e">
        <f>Wniosek!#REF!</f>
        <v>#REF!</v>
      </c>
    </row>
    <row r="392" spans="1:2">
      <c r="A392" t="s">
        <v>651</v>
      </c>
      <c r="B392" t="e">
        <f>Wniosek!#REF!</f>
        <v>#REF!</v>
      </c>
    </row>
    <row r="393" spans="1:2">
      <c r="A393" t="s">
        <v>652</v>
      </c>
      <c r="B393" t="e">
        <f>Wniosek!#REF!</f>
        <v>#REF!</v>
      </c>
    </row>
    <row r="394" spans="1:2">
      <c r="A394" t="s">
        <v>653</v>
      </c>
      <c r="B394" t="e">
        <f>Wniosek!#REF!</f>
        <v>#REF!</v>
      </c>
    </row>
    <row r="395" spans="1:2">
      <c r="A395" t="s">
        <v>654</v>
      </c>
      <c r="B395" t="e">
        <f>Wniosek!#REF!</f>
        <v>#REF!</v>
      </c>
    </row>
    <row r="396" spans="1:2">
      <c r="A396" t="s">
        <v>655</v>
      </c>
      <c r="B396" t="e">
        <f>Wniosek!#REF!</f>
        <v>#REF!</v>
      </c>
    </row>
    <row r="397" spans="1:2">
      <c r="A397" t="s">
        <v>656</v>
      </c>
      <c r="B397">
        <f>Wniosek!J191</f>
        <v>0</v>
      </c>
    </row>
    <row r="398" spans="1:2">
      <c r="A398" t="s">
        <v>657</v>
      </c>
      <c r="B398">
        <f>Wniosek!C195</f>
        <v>0</v>
      </c>
    </row>
    <row r="399" spans="1:2">
      <c r="A399" t="s">
        <v>658</v>
      </c>
      <c r="B399">
        <f>Wniosek!D195</f>
        <v>0</v>
      </c>
    </row>
    <row r="400" spans="1:2">
      <c r="A400" t="s">
        <v>659</v>
      </c>
      <c r="B400">
        <f>Wniosek!F195</f>
        <v>0</v>
      </c>
    </row>
    <row r="401" spans="1:2">
      <c r="A401" t="s">
        <v>660</v>
      </c>
      <c r="B401">
        <f>Wniosek!H195</f>
        <v>0</v>
      </c>
    </row>
    <row r="402" spans="1:2">
      <c r="A402" t="s">
        <v>661</v>
      </c>
      <c r="B402">
        <f>Wniosek!J195</f>
        <v>0</v>
      </c>
    </row>
    <row r="403" spans="1:2">
      <c r="A403" t="s">
        <v>662</v>
      </c>
      <c r="B403">
        <f>Wniosek!C196</f>
        <v>0</v>
      </c>
    </row>
    <row r="404" spans="1:2">
      <c r="A404" t="s">
        <v>663</v>
      </c>
      <c r="B404">
        <f>Wniosek!D196</f>
        <v>0</v>
      </c>
    </row>
    <row r="405" spans="1:2">
      <c r="A405" t="s">
        <v>659</v>
      </c>
      <c r="B405">
        <f>Wniosek!F196</f>
        <v>0</v>
      </c>
    </row>
    <row r="406" spans="1:2">
      <c r="A406" t="s">
        <v>664</v>
      </c>
      <c r="B406">
        <f>Wniosek!H196</f>
        <v>0</v>
      </c>
    </row>
    <row r="407" spans="1:2">
      <c r="A407" t="s">
        <v>665</v>
      </c>
      <c r="B407">
        <f>Wniosek!J196</f>
        <v>0</v>
      </c>
    </row>
    <row r="408" spans="1:2">
      <c r="A408" t="s">
        <v>666</v>
      </c>
      <c r="B408">
        <f>Wniosek!J198</f>
        <v>0</v>
      </c>
    </row>
    <row r="410" spans="1:2" ht="13" customHeight="1">
      <c r="A410" s="45" t="s">
        <v>667</v>
      </c>
    </row>
    <row r="411" spans="1:2">
      <c r="A411" t="s">
        <v>668</v>
      </c>
      <c r="B411">
        <f>Wniosek!C202</f>
        <v>0</v>
      </c>
    </row>
    <row r="412" spans="1:2">
      <c r="A412" t="s">
        <v>669</v>
      </c>
      <c r="B412">
        <f>Wniosek!D202</f>
        <v>0</v>
      </c>
    </row>
    <row r="413" spans="1:2">
      <c r="A413" t="s">
        <v>670</v>
      </c>
      <c r="B413">
        <f>Wniosek!H202</f>
        <v>0</v>
      </c>
    </row>
    <row r="414" spans="1:2">
      <c r="A414" t="s">
        <v>671</v>
      </c>
      <c r="B414" t="e">
        <f>Wniosek!#REF!</f>
        <v>#REF!</v>
      </c>
    </row>
    <row r="415" spans="1:2">
      <c r="A415" t="s">
        <v>672</v>
      </c>
      <c r="B415" t="e">
        <f>Wniosek!#REF!</f>
        <v>#REF!</v>
      </c>
    </row>
    <row r="416" spans="1:2">
      <c r="A416" t="s">
        <v>673</v>
      </c>
      <c r="B416" t="e">
        <f>Wniosek!#REF!</f>
        <v>#REF!</v>
      </c>
    </row>
    <row r="417" spans="1:2">
      <c r="A417" t="s">
        <v>674</v>
      </c>
      <c r="B417" t="e">
        <f>Wniosek!#REF!</f>
        <v>#REF!</v>
      </c>
    </row>
    <row r="418" spans="1:2">
      <c r="A418" t="s">
        <v>675</v>
      </c>
      <c r="B418" t="e">
        <f>Wniosek!#REF!</f>
        <v>#REF!</v>
      </c>
    </row>
    <row r="419" spans="1:2">
      <c r="A419" t="s">
        <v>676</v>
      </c>
      <c r="B419" t="e">
        <f>Wniosek!#REF!</f>
        <v>#REF!</v>
      </c>
    </row>
    <row r="420" spans="1:2">
      <c r="A420" t="s">
        <v>677</v>
      </c>
      <c r="B420">
        <f>Wniosek!D207</f>
        <v>0</v>
      </c>
    </row>
    <row r="421" spans="1:2">
      <c r="A421" t="s">
        <v>678</v>
      </c>
      <c r="B421" t="e">
        <f>Wniosek!#REF!</f>
        <v>#REF!</v>
      </c>
    </row>
    <row r="424" spans="1:2" ht="13" customHeight="1">
      <c r="A424" s="45" t="s">
        <v>679</v>
      </c>
    </row>
    <row r="425" spans="1:2">
      <c r="A425" t="s">
        <v>680</v>
      </c>
      <c r="B425">
        <f>Wniosek!F42</f>
        <v>0</v>
      </c>
    </row>
    <row r="426" spans="1:2">
      <c r="A426" t="s">
        <v>681</v>
      </c>
      <c r="B426">
        <f>Wniosek!H42</f>
        <v>0</v>
      </c>
    </row>
    <row r="427" spans="1:2">
      <c r="A427" t="s">
        <v>682</v>
      </c>
      <c r="B427" t="e">
        <f>Wniosek!#REF!</f>
        <v>#REF!</v>
      </c>
    </row>
    <row r="428" spans="1:2">
      <c r="A428" t="s">
        <v>683</v>
      </c>
      <c r="B428">
        <f>Wniosek!H11</f>
        <v>0</v>
      </c>
    </row>
    <row r="429" spans="1:2" ht="13" customHeight="1">
      <c r="A429" s="45" t="s">
        <v>684</v>
      </c>
    </row>
    <row r="430" spans="1:2">
      <c r="A430" t="s">
        <v>685</v>
      </c>
      <c r="B430">
        <f>Wniosek!D54</f>
        <v>0</v>
      </c>
    </row>
    <row r="431" spans="1:2">
      <c r="A431" t="s">
        <v>686</v>
      </c>
      <c r="B431">
        <f>Wniosek!I54</f>
        <v>0</v>
      </c>
    </row>
    <row r="432" spans="1:2">
      <c r="A432" t="s">
        <v>687</v>
      </c>
      <c r="B432" t="s">
        <v>688</v>
      </c>
    </row>
    <row r="433" spans="1:2">
      <c r="A433" t="s">
        <v>689</v>
      </c>
      <c r="B433">
        <f>Wniosek!I55</f>
        <v>0</v>
      </c>
    </row>
    <row r="434" spans="1:2">
      <c r="A434" t="s">
        <v>690</v>
      </c>
      <c r="B434">
        <f>Wniosek!E59</f>
        <v>0</v>
      </c>
    </row>
    <row r="435" spans="1:2" ht="13" customHeight="1">
      <c r="A435" s="45" t="s">
        <v>691</v>
      </c>
    </row>
    <row r="436" spans="1:2">
      <c r="A436" s="44" t="s">
        <v>359</v>
      </c>
      <c r="B436" s="46" t="e">
        <f>Wniosek!#REF!</f>
        <v>#REF!</v>
      </c>
    </row>
    <row r="437" spans="1:2">
      <c r="A437" t="s">
        <v>692</v>
      </c>
      <c r="B437" s="47" t="e">
        <f>Wniosek!#REF!</f>
        <v>#REF!</v>
      </c>
    </row>
    <row r="438" spans="1:2">
      <c r="A438" t="s">
        <v>693</v>
      </c>
      <c r="B438" s="47" t="e">
        <f>Wniosek!#REF!</f>
        <v>#REF!</v>
      </c>
    </row>
    <row r="441" spans="1:2">
      <c r="A441" t="s">
        <v>694</v>
      </c>
      <c r="B441" s="48">
        <f>Wniosek!J38</f>
        <v>0</v>
      </c>
    </row>
    <row r="442" spans="1:2">
      <c r="A442" t="s">
        <v>695</v>
      </c>
      <c r="B442" t="s">
        <v>696</v>
      </c>
    </row>
  </sheetData>
  <mergeCells count="1">
    <mergeCell ref="D1:H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A35"/>
  <sheetViews>
    <sheetView topLeftCell="A3" workbookViewId="0">
      <selection activeCell="C22" sqref="C22"/>
    </sheetView>
  </sheetViews>
  <sheetFormatPr defaultRowHeight="12.5"/>
  <cols>
    <col min="1" max="1" width="93.7265625" style="49" customWidth="1"/>
  </cols>
  <sheetData>
    <row r="1" spans="1:1" hidden="1"/>
    <row r="2" spans="1:1" ht="13.5" hidden="1" customHeight="1" thickBot="1">
      <c r="A2"/>
    </row>
    <row r="3" spans="1:1" ht="24.75" customHeight="1">
      <c r="A3" s="16" t="s">
        <v>697</v>
      </c>
    </row>
    <row r="4" spans="1:1" ht="15.75" customHeight="1" thickBot="1">
      <c r="A4" s="1" t="s">
        <v>698</v>
      </c>
    </row>
    <row r="5" spans="1:1" ht="23.25" customHeight="1">
      <c r="A5" s="17" t="s">
        <v>699</v>
      </c>
    </row>
    <row r="6" spans="1:1" ht="15.75" customHeight="1" thickBot="1">
      <c r="A6" s="19" t="s">
        <v>700</v>
      </c>
    </row>
    <row r="7" spans="1:1" ht="30" customHeight="1">
      <c r="A7" s="17" t="s">
        <v>701</v>
      </c>
    </row>
    <row r="8" spans="1:1" ht="15.75" customHeight="1" thickBot="1">
      <c r="A8" s="1" t="s">
        <v>702</v>
      </c>
    </row>
    <row r="9" spans="1:1" ht="15" customHeight="1">
      <c r="A9" s="3" t="s">
        <v>703</v>
      </c>
    </row>
    <row r="10" spans="1:1" ht="15" customHeight="1">
      <c r="A10" s="3"/>
    </row>
    <row r="11" spans="1:1" ht="48" customHeight="1">
      <c r="A11" s="17" t="s">
        <v>704</v>
      </c>
    </row>
    <row r="12" spans="1:1" ht="15.75" customHeight="1" thickBot="1">
      <c r="A12" s="1" t="s">
        <v>700</v>
      </c>
    </row>
    <row r="13" spans="1:1" ht="15" customHeight="1">
      <c r="A13" s="3" t="s">
        <v>705</v>
      </c>
    </row>
    <row r="14" spans="1:1" ht="15" customHeight="1">
      <c r="A14" s="2"/>
    </row>
    <row r="15" spans="1:1" ht="51" customHeight="1">
      <c r="A15" s="17" t="s">
        <v>706</v>
      </c>
    </row>
    <row r="16" spans="1:1" ht="15.75" customHeight="1" thickBot="1">
      <c r="A16" s="1" t="s">
        <v>707</v>
      </c>
    </row>
    <row r="17" spans="1:1" ht="23.25" customHeight="1" thickBot="1">
      <c r="A17" s="17" t="s">
        <v>708</v>
      </c>
    </row>
    <row r="18" spans="1:1" ht="15.75" hidden="1" customHeight="1" thickBot="1">
      <c r="A18" s="2"/>
    </row>
    <row r="19" spans="1:1" ht="39.75" customHeight="1" thickBot="1">
      <c r="A19" s="14" t="s">
        <v>709</v>
      </c>
    </row>
    <row r="20" spans="1:1" ht="95.25" customHeight="1">
      <c r="A20" s="17" t="s">
        <v>710</v>
      </c>
    </row>
    <row r="21" spans="1:1" ht="30" customHeight="1">
      <c r="A21" s="17" t="s">
        <v>711</v>
      </c>
    </row>
    <row r="22" spans="1:1" ht="30" customHeight="1">
      <c r="A22" s="17" t="s">
        <v>712</v>
      </c>
    </row>
    <row r="23" spans="1:1" ht="15.75" hidden="1" customHeight="1" thickBot="1">
      <c r="A23" s="15"/>
    </row>
    <row r="24" spans="1:1" ht="45" customHeight="1">
      <c r="A24" s="17" t="s">
        <v>713</v>
      </c>
    </row>
    <row r="25" spans="1:1" ht="30" customHeight="1">
      <c r="A25" s="17" t="s">
        <v>714</v>
      </c>
    </row>
    <row r="26" spans="1:1" ht="30" customHeight="1">
      <c r="A26" s="17" t="s">
        <v>715</v>
      </c>
    </row>
    <row r="27" spans="1:1" ht="15.75" customHeight="1" thickBot="1">
      <c r="A27" s="13" t="s">
        <v>716</v>
      </c>
    </row>
    <row r="28" spans="1:1" ht="15" customHeight="1">
      <c r="A28" s="2"/>
    </row>
    <row r="29" spans="1:1" ht="15" hidden="1" customHeight="1">
      <c r="A29" s="2"/>
    </row>
    <row r="30" spans="1:1" ht="15" customHeight="1">
      <c r="A30" s="2" t="s">
        <v>717</v>
      </c>
    </row>
    <row r="31" spans="1:1" ht="15" customHeight="1">
      <c r="A31" s="2" t="s">
        <v>718</v>
      </c>
    </row>
    <row r="32" spans="1:1" ht="15" hidden="1" customHeight="1">
      <c r="A32" s="2"/>
    </row>
    <row r="33" spans="1:1" ht="15" customHeight="1">
      <c r="A33" s="2" t="s">
        <v>717</v>
      </c>
    </row>
    <row r="34" spans="1:1" ht="15" customHeight="1" thickBot="1">
      <c r="A34" s="15" t="s">
        <v>719</v>
      </c>
    </row>
    <row r="35" spans="1:1" ht="15.75" hidden="1" customHeight="1" thickBot="1">
      <c r="A35" s="1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4"/>
  <dimension ref="A1:A34"/>
  <sheetViews>
    <sheetView topLeftCell="A3" workbookViewId="0">
      <selection activeCell="A38" sqref="A38 A38"/>
    </sheetView>
  </sheetViews>
  <sheetFormatPr defaultRowHeight="12.5"/>
  <cols>
    <col min="1" max="1" width="93.7265625" style="49" customWidth="1"/>
  </cols>
  <sheetData>
    <row r="1" spans="1:1" hidden="1"/>
    <row r="2" spans="1:1" ht="13.5" hidden="1" customHeight="1" thickBot="1">
      <c r="A2"/>
    </row>
    <row r="3" spans="1:1" ht="30" customHeight="1">
      <c r="A3" s="16" t="s">
        <v>697</v>
      </c>
    </row>
    <row r="4" spans="1:1" ht="15.75" customHeight="1" thickBot="1">
      <c r="A4" s="1" t="s">
        <v>698</v>
      </c>
    </row>
    <row r="5" spans="1:1" ht="25.5" customHeight="1">
      <c r="A5" s="17" t="s">
        <v>699</v>
      </c>
    </row>
    <row r="6" spans="1:1" ht="15.75" customHeight="1" thickBot="1">
      <c r="A6" s="19" t="s">
        <v>700</v>
      </c>
    </row>
    <row r="7" spans="1:1" ht="30" customHeight="1">
      <c r="A7" s="17" t="s">
        <v>701</v>
      </c>
    </row>
    <row r="8" spans="1:1" ht="15.75" customHeight="1" thickBot="1">
      <c r="A8" s="1" t="s">
        <v>702</v>
      </c>
    </row>
    <row r="9" spans="1:1" ht="15" customHeight="1">
      <c r="A9" s="3" t="s">
        <v>703</v>
      </c>
    </row>
    <row r="10" spans="1:1" ht="15" customHeight="1">
      <c r="A10" s="3"/>
    </row>
    <row r="11" spans="1:1" ht="49.5" customHeight="1">
      <c r="A11" s="17" t="s">
        <v>704</v>
      </c>
    </row>
    <row r="12" spans="1:1" ht="15.75" customHeight="1" thickBot="1">
      <c r="A12" s="1" t="s">
        <v>700</v>
      </c>
    </row>
    <row r="13" spans="1:1" ht="15" customHeight="1">
      <c r="A13" s="3" t="s">
        <v>705</v>
      </c>
    </row>
    <row r="14" spans="1:1" ht="15" hidden="1" customHeight="1">
      <c r="A14" s="2"/>
    </row>
    <row r="15" spans="1:1" ht="45" customHeight="1">
      <c r="A15" s="17" t="s">
        <v>706</v>
      </c>
    </row>
    <row r="16" spans="1:1" ht="15.75" customHeight="1" thickBot="1">
      <c r="A16" s="1" t="s">
        <v>707</v>
      </c>
    </row>
    <row r="17" spans="1:1" ht="30" customHeight="1" thickBot="1">
      <c r="A17" s="17" t="s">
        <v>708</v>
      </c>
    </row>
    <row r="18" spans="1:1" ht="15.75" hidden="1" customHeight="1" thickBot="1">
      <c r="A18" s="2"/>
    </row>
    <row r="19" spans="1:1" ht="45.75" customHeight="1" thickBot="1">
      <c r="A19" s="14" t="s">
        <v>709</v>
      </c>
    </row>
    <row r="20" spans="1:1" ht="105" customHeight="1">
      <c r="A20" s="16" t="s">
        <v>720</v>
      </c>
    </row>
    <row r="21" spans="1:1" ht="30" customHeight="1">
      <c r="A21" s="17" t="s">
        <v>711</v>
      </c>
    </row>
    <row r="22" spans="1:1" ht="26.25" customHeight="1" thickBot="1">
      <c r="A22" s="18" t="s">
        <v>712</v>
      </c>
    </row>
    <row r="23" spans="1:1" ht="45" customHeight="1">
      <c r="A23" s="17" t="s">
        <v>721</v>
      </c>
    </row>
    <row r="24" spans="1:1" ht="30" customHeight="1">
      <c r="A24" s="17" t="s">
        <v>714</v>
      </c>
    </row>
    <row r="25" spans="1:1" ht="15" customHeight="1">
      <c r="A25" s="17" t="s">
        <v>715</v>
      </c>
    </row>
    <row r="26" spans="1:1" ht="15.75" customHeight="1" thickBot="1">
      <c r="A26" s="13" t="s">
        <v>716</v>
      </c>
    </row>
    <row r="27" spans="1:1" ht="15" hidden="1" customHeight="1">
      <c r="A27" s="2"/>
    </row>
    <row r="28" spans="1:1" ht="15" hidden="1" customHeight="1">
      <c r="A28" s="2"/>
    </row>
    <row r="29" spans="1:1" ht="15" customHeight="1">
      <c r="A29" s="2" t="s">
        <v>717</v>
      </c>
    </row>
    <row r="30" spans="1:1" ht="15" customHeight="1">
      <c r="A30" s="2" t="s">
        <v>718</v>
      </c>
    </row>
    <row r="31" spans="1:1" ht="15" hidden="1" customHeight="1">
      <c r="A31" s="2"/>
    </row>
    <row r="32" spans="1:1" ht="15" customHeight="1">
      <c r="A32" s="2" t="s">
        <v>717</v>
      </c>
    </row>
    <row r="33" spans="1:1" ht="15" customHeight="1" thickBot="1">
      <c r="A33" s="15" t="s">
        <v>719</v>
      </c>
    </row>
    <row r="34" spans="1:1" ht="15.75" hidden="1" customHeight="1" thickBot="1">
      <c r="A34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5:D40"/>
  <sheetViews>
    <sheetView topLeftCell="A34" workbookViewId="0">
      <selection activeCell="D41" sqref="D41 D41"/>
    </sheetView>
  </sheetViews>
  <sheetFormatPr defaultRowHeight="12.5"/>
  <cols>
    <col min="1" max="1" width="67.81640625" customWidth="1"/>
    <col min="2" max="2" width="13.1796875" hidden="1" customWidth="1"/>
    <col min="3" max="3" width="9.1796875" style="47" customWidth="1"/>
    <col min="4" max="4" width="11.7265625" customWidth="1"/>
  </cols>
  <sheetData>
    <row r="5" spans="1:4" s="53" customFormat="1" ht="27" customHeight="1">
      <c r="A5" s="50" t="s">
        <v>722</v>
      </c>
      <c r="B5" s="51"/>
      <c r="C5" s="52" t="s">
        <v>723</v>
      </c>
      <c r="D5" s="53" t="s">
        <v>724</v>
      </c>
    </row>
    <row r="6" spans="1:4" s="53" customFormat="1" ht="27" customHeight="1">
      <c r="A6" s="54" t="s">
        <v>725</v>
      </c>
      <c r="B6" s="51"/>
      <c r="C6" s="52" t="s">
        <v>726</v>
      </c>
      <c r="D6" s="53" t="s">
        <v>727</v>
      </c>
    </row>
    <row r="7" spans="1:4" s="53" customFormat="1" ht="27" customHeight="1">
      <c r="A7" s="50" t="s">
        <v>728</v>
      </c>
      <c r="B7" s="51"/>
      <c r="C7" s="52" t="s">
        <v>729</v>
      </c>
      <c r="D7" s="53" t="s">
        <v>730</v>
      </c>
    </row>
    <row r="8" spans="1:4" s="53" customFormat="1" ht="27" customHeight="1">
      <c r="A8" s="54" t="s">
        <v>731</v>
      </c>
      <c r="B8" s="51"/>
      <c r="C8" s="52" t="s">
        <v>726</v>
      </c>
      <c r="D8" s="53" t="s">
        <v>727</v>
      </c>
    </row>
    <row r="9" spans="1:4" s="55" customFormat="1" ht="27" customHeight="1">
      <c r="A9" s="4" t="s">
        <v>732</v>
      </c>
      <c r="B9" s="5"/>
      <c r="C9" s="6" t="s">
        <v>729</v>
      </c>
      <c r="D9" s="55" t="s">
        <v>730</v>
      </c>
    </row>
    <row r="10" spans="1:4" s="55" customFormat="1" ht="27" customHeight="1">
      <c r="A10" s="4" t="s">
        <v>733</v>
      </c>
      <c r="B10" s="5"/>
      <c r="C10" s="6" t="s">
        <v>726</v>
      </c>
      <c r="D10" s="55" t="s">
        <v>727</v>
      </c>
    </row>
    <row r="11" spans="1:4" s="55" customFormat="1" ht="27" customHeight="1">
      <c r="A11" s="4" t="s">
        <v>734</v>
      </c>
      <c r="B11" s="5"/>
      <c r="C11" s="6" t="s">
        <v>729</v>
      </c>
      <c r="D11" s="55" t="s">
        <v>730</v>
      </c>
    </row>
    <row r="12" spans="1:4" s="55" customFormat="1" ht="27" customHeight="1">
      <c r="A12" s="4" t="s">
        <v>735</v>
      </c>
      <c r="B12" s="5"/>
      <c r="C12" s="6" t="s">
        <v>726</v>
      </c>
      <c r="D12" s="55" t="s">
        <v>727</v>
      </c>
    </row>
    <row r="13" spans="1:4" s="56" customFormat="1" ht="27" customHeight="1">
      <c r="A13" s="4" t="s">
        <v>736</v>
      </c>
      <c r="B13" s="7"/>
      <c r="C13" s="6" t="s">
        <v>726</v>
      </c>
      <c r="D13" s="56" t="s">
        <v>727</v>
      </c>
    </row>
    <row r="14" spans="1:4" s="56" customFormat="1" ht="27" customHeight="1">
      <c r="A14" s="8" t="s">
        <v>737</v>
      </c>
      <c r="B14" s="7"/>
      <c r="C14" s="6" t="s">
        <v>729</v>
      </c>
      <c r="D14" s="56" t="s">
        <v>730</v>
      </c>
    </row>
    <row r="15" spans="1:4" s="56" customFormat="1" ht="27" customHeight="1">
      <c r="A15" s="8" t="s">
        <v>738</v>
      </c>
      <c r="B15" s="7"/>
      <c r="C15" s="6" t="s">
        <v>726</v>
      </c>
      <c r="D15" s="56" t="s">
        <v>727</v>
      </c>
    </row>
    <row r="16" spans="1:4" s="56" customFormat="1" ht="27" customHeight="1">
      <c r="A16" s="8" t="s">
        <v>739</v>
      </c>
      <c r="B16" s="7"/>
      <c r="C16" s="6" t="s">
        <v>740</v>
      </c>
      <c r="D16" s="56" t="s">
        <v>741</v>
      </c>
    </row>
    <row r="17" spans="1:4" s="56" customFormat="1" ht="27" customHeight="1">
      <c r="A17" s="8" t="s">
        <v>742</v>
      </c>
      <c r="B17" s="7"/>
      <c r="C17" s="6" t="s">
        <v>729</v>
      </c>
      <c r="D17" s="56" t="s">
        <v>730</v>
      </c>
    </row>
    <row r="18" spans="1:4" s="56" customFormat="1" ht="27" customHeight="1">
      <c r="A18" s="8" t="s">
        <v>743</v>
      </c>
      <c r="B18" s="7"/>
      <c r="C18" s="6" t="s">
        <v>726</v>
      </c>
      <c r="D18" s="56" t="s">
        <v>727</v>
      </c>
    </row>
    <row r="19" spans="1:4" s="56" customFormat="1" ht="27" customHeight="1">
      <c r="A19" s="8" t="s">
        <v>744</v>
      </c>
      <c r="B19" s="7"/>
      <c r="C19" s="6" t="s">
        <v>740</v>
      </c>
      <c r="D19" s="56" t="s">
        <v>741</v>
      </c>
    </row>
    <row r="20" spans="1:4" s="55" customFormat="1" ht="27" customHeight="1">
      <c r="A20" s="4" t="s">
        <v>745</v>
      </c>
      <c r="B20" s="5"/>
      <c r="C20" s="6" t="s">
        <v>726</v>
      </c>
      <c r="D20" s="55" t="s">
        <v>727</v>
      </c>
    </row>
    <row r="21" spans="1:4" s="55" customFormat="1" ht="27" customHeight="1">
      <c r="A21" s="4" t="s">
        <v>746</v>
      </c>
      <c r="B21" s="5"/>
      <c r="C21" s="6" t="s">
        <v>747</v>
      </c>
      <c r="D21" s="55" t="s">
        <v>748</v>
      </c>
    </row>
    <row r="22" spans="1:4" s="55" customFormat="1" ht="27" customHeight="1">
      <c r="A22" s="4" t="s">
        <v>749</v>
      </c>
      <c r="B22" s="5"/>
      <c r="C22" s="6" t="s">
        <v>740</v>
      </c>
      <c r="D22" s="55" t="s">
        <v>741</v>
      </c>
    </row>
    <row r="23" spans="1:4" s="55" customFormat="1" ht="27" customHeight="1">
      <c r="A23" s="8" t="s">
        <v>750</v>
      </c>
      <c r="B23" s="5"/>
      <c r="C23" s="6" t="s">
        <v>726</v>
      </c>
      <c r="D23" s="55" t="s">
        <v>727</v>
      </c>
    </row>
    <row r="24" spans="1:4" s="55" customFormat="1" ht="27" customHeight="1">
      <c r="A24" s="4" t="s">
        <v>751</v>
      </c>
      <c r="B24" s="5"/>
      <c r="C24" s="6" t="s">
        <v>752</v>
      </c>
      <c r="D24" s="55" t="s">
        <v>753</v>
      </c>
    </row>
    <row r="25" spans="1:4" s="55" customFormat="1" ht="27" customHeight="1">
      <c r="A25" s="4" t="s">
        <v>754</v>
      </c>
      <c r="B25" s="5"/>
      <c r="C25" s="6" t="s">
        <v>726</v>
      </c>
      <c r="D25" s="55" t="s">
        <v>727</v>
      </c>
    </row>
    <row r="26" spans="1:4" s="55" customFormat="1" ht="27" customHeight="1">
      <c r="A26" s="4" t="s">
        <v>755</v>
      </c>
      <c r="B26" s="5"/>
      <c r="C26" s="6" t="s">
        <v>726</v>
      </c>
      <c r="D26" s="55" t="s">
        <v>727</v>
      </c>
    </row>
    <row r="27" spans="1:4" s="55" customFormat="1" ht="27" customHeight="1">
      <c r="A27" s="4" t="s">
        <v>756</v>
      </c>
      <c r="B27" s="5"/>
      <c r="C27" s="6" t="s">
        <v>726</v>
      </c>
      <c r="D27" s="55" t="s">
        <v>727</v>
      </c>
    </row>
    <row r="28" spans="1:4" s="55" customFormat="1" ht="27" customHeight="1">
      <c r="A28" s="4" t="s">
        <v>757</v>
      </c>
      <c r="B28" s="5"/>
      <c r="C28" s="6" t="s">
        <v>726</v>
      </c>
      <c r="D28" s="55" t="s">
        <v>727</v>
      </c>
    </row>
    <row r="29" spans="1:4" s="55" customFormat="1" ht="27" customHeight="1">
      <c r="A29" s="4" t="s">
        <v>758</v>
      </c>
      <c r="B29" s="5"/>
      <c r="C29" s="6" t="s">
        <v>726</v>
      </c>
      <c r="D29" s="55" t="s">
        <v>727</v>
      </c>
    </row>
    <row r="30" spans="1:4" s="55" customFormat="1" ht="27" customHeight="1">
      <c r="A30" s="4" t="s">
        <v>759</v>
      </c>
      <c r="B30" s="5"/>
      <c r="C30" s="6" t="s">
        <v>726</v>
      </c>
      <c r="D30" s="55" t="s">
        <v>727</v>
      </c>
    </row>
    <row r="31" spans="1:4" s="55" customFormat="1" ht="27" customHeight="1">
      <c r="A31" s="8" t="s">
        <v>760</v>
      </c>
      <c r="B31" s="5"/>
      <c r="C31" s="6" t="s">
        <v>740</v>
      </c>
      <c r="D31" s="55" t="s">
        <v>741</v>
      </c>
    </row>
    <row r="32" spans="1:4" s="56" customFormat="1" ht="27" customHeight="1">
      <c r="A32" s="4" t="s">
        <v>761</v>
      </c>
      <c r="B32" s="7"/>
      <c r="C32" s="6" t="s">
        <v>726</v>
      </c>
      <c r="D32" s="56" t="s">
        <v>727</v>
      </c>
    </row>
    <row r="33" spans="1:4" s="56" customFormat="1" ht="27" customHeight="1">
      <c r="A33" s="4" t="s">
        <v>762</v>
      </c>
      <c r="B33" s="7"/>
      <c r="C33" s="6" t="s">
        <v>726</v>
      </c>
      <c r="D33" s="56" t="s">
        <v>727</v>
      </c>
    </row>
    <row r="34" spans="1:4" s="55" customFormat="1" ht="27" customHeight="1">
      <c r="A34" s="4" t="s">
        <v>763</v>
      </c>
      <c r="B34" s="5"/>
      <c r="C34" s="6" t="s">
        <v>726</v>
      </c>
      <c r="D34" s="55" t="s">
        <v>727</v>
      </c>
    </row>
    <row r="35" spans="1:4" s="55" customFormat="1" ht="27" customHeight="1">
      <c r="A35" s="4" t="s">
        <v>764</v>
      </c>
      <c r="B35" s="5"/>
      <c r="C35" s="6" t="s">
        <v>726</v>
      </c>
      <c r="D35" s="55" t="s">
        <v>727</v>
      </c>
    </row>
    <row r="36" spans="1:4" s="55" customFormat="1" ht="27" customHeight="1">
      <c r="A36" s="4" t="s">
        <v>765</v>
      </c>
      <c r="B36" s="5"/>
      <c r="C36" s="6" t="s">
        <v>726</v>
      </c>
      <c r="D36" s="55" t="s">
        <v>727</v>
      </c>
    </row>
    <row r="37" spans="1:4" s="55" customFormat="1" ht="27" customHeight="1">
      <c r="A37" s="4" t="s">
        <v>766</v>
      </c>
      <c r="B37" s="5"/>
      <c r="C37" s="6" t="s">
        <v>726</v>
      </c>
      <c r="D37" s="55" t="s">
        <v>727</v>
      </c>
    </row>
    <row r="38" spans="1:4" s="55" customFormat="1" ht="27" customHeight="1">
      <c r="A38" s="4" t="s">
        <v>767</v>
      </c>
      <c r="B38" s="5"/>
      <c r="C38" s="6" t="s">
        <v>726</v>
      </c>
      <c r="D38" s="55" t="s">
        <v>727</v>
      </c>
    </row>
    <row r="39" spans="1:4" s="55" customFormat="1" ht="27" customHeight="1">
      <c r="A39" s="4" t="s">
        <v>768</v>
      </c>
      <c r="B39" s="5"/>
      <c r="C39" s="6" t="s">
        <v>726</v>
      </c>
      <c r="D39" s="55" t="s">
        <v>727</v>
      </c>
    </row>
    <row r="40" spans="1:4" s="55" customFormat="1" ht="27" customHeight="1">
      <c r="A40" s="4" t="s">
        <v>769</v>
      </c>
      <c r="B40" s="5"/>
      <c r="C40" s="6" t="s">
        <v>726</v>
      </c>
      <c r="D40" s="55" t="s">
        <v>727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G26"/>
  <sheetViews>
    <sheetView workbookViewId="0">
      <selection activeCell="A2" sqref="A2 A2 A2:IV5"/>
    </sheetView>
  </sheetViews>
  <sheetFormatPr defaultRowHeight="12.5"/>
  <cols>
    <col min="1" max="2" width="9.1796875" customWidth="1"/>
    <col min="3" max="4" width="18.26953125" customWidth="1"/>
    <col min="5" max="7" width="23.54296875" customWidth="1"/>
  </cols>
  <sheetData>
    <row r="1" spans="1:7" s="9" customFormat="1" ht="94.5" customHeight="1">
      <c r="B1" s="9" t="s">
        <v>770</v>
      </c>
      <c r="D1" s="10" t="s">
        <v>771</v>
      </c>
      <c r="F1" s="10" t="s">
        <v>772</v>
      </c>
    </row>
    <row r="2" spans="1:7" s="9" customFormat="1" ht="20.25" customHeight="1">
      <c r="B2" s="9" t="s">
        <v>773</v>
      </c>
      <c r="C2" s="9" t="s">
        <v>774</v>
      </c>
      <c r="D2" s="9" t="s">
        <v>773</v>
      </c>
      <c r="E2" s="9" t="s">
        <v>774</v>
      </c>
      <c r="F2" s="10" t="s">
        <v>773</v>
      </c>
      <c r="G2" s="9" t="s">
        <v>774</v>
      </c>
    </row>
    <row r="3" spans="1:7" s="9" customFormat="1">
      <c r="A3" s="9" t="s">
        <v>775</v>
      </c>
      <c r="B3" s="9">
        <v>0</v>
      </c>
      <c r="C3" s="9">
        <v>9</v>
      </c>
      <c r="D3" s="11">
        <v>0</v>
      </c>
      <c r="E3" s="11">
        <v>2000000</v>
      </c>
      <c r="F3" s="11">
        <v>0</v>
      </c>
      <c r="G3" s="11">
        <v>2000000</v>
      </c>
    </row>
    <row r="4" spans="1:7" s="9" customFormat="1">
      <c r="A4" s="9" t="s">
        <v>776</v>
      </c>
      <c r="B4" s="9">
        <v>10</v>
      </c>
      <c r="C4" s="9">
        <v>49</v>
      </c>
      <c r="D4" s="11">
        <v>2000001</v>
      </c>
      <c r="E4" s="11">
        <v>50000000</v>
      </c>
      <c r="F4" s="11">
        <v>2000001</v>
      </c>
      <c r="G4" s="11">
        <v>50000000</v>
      </c>
    </row>
    <row r="5" spans="1:7" s="9" customFormat="1">
      <c r="A5" s="9" t="s">
        <v>357</v>
      </c>
      <c r="B5" s="9">
        <v>50</v>
      </c>
      <c r="D5" s="11">
        <v>50000001</v>
      </c>
      <c r="E5" s="11"/>
      <c r="F5" s="11">
        <v>50000001</v>
      </c>
      <c r="G5" s="11"/>
    </row>
    <row r="9" spans="1:7">
      <c r="B9" t="s">
        <v>777</v>
      </c>
      <c r="C9" t="s">
        <v>778</v>
      </c>
      <c r="D9" t="s">
        <v>779</v>
      </c>
    </row>
    <row r="10" spans="1:7">
      <c r="A10" t="s">
        <v>775</v>
      </c>
      <c r="B10">
        <v>9</v>
      </c>
      <c r="C10">
        <v>9</v>
      </c>
      <c r="D10">
        <v>10</v>
      </c>
    </row>
    <row r="11" spans="1:7">
      <c r="A11" t="s">
        <v>780</v>
      </c>
      <c r="B11">
        <v>9</v>
      </c>
      <c r="C11">
        <v>10</v>
      </c>
      <c r="D11">
        <v>10</v>
      </c>
    </row>
    <row r="12" spans="1:7">
      <c r="A12" t="s">
        <v>357</v>
      </c>
      <c r="B12">
        <v>50</v>
      </c>
      <c r="C12">
        <v>50</v>
      </c>
      <c r="D12">
        <v>49</v>
      </c>
    </row>
    <row r="14" spans="1:7" hidden="1"/>
    <row r="15" spans="1:7" hidden="1"/>
    <row r="16" spans="1:7" hidden="1"/>
    <row r="17" spans="1:1" hidden="1"/>
    <row r="18" spans="1:1" hidden="1"/>
    <row r="19" spans="1:1" hidden="1"/>
    <row r="20" spans="1:1" hidden="1"/>
    <row r="21" spans="1:1" hidden="1"/>
    <row r="23" spans="1:1">
      <c r="A23" t="s">
        <v>781</v>
      </c>
    </row>
    <row r="24" spans="1:1">
      <c r="A24" t="s">
        <v>782</v>
      </c>
    </row>
    <row r="25" spans="1:1" ht="13" customHeight="1">
      <c r="A25" t="s">
        <v>783</v>
      </c>
    </row>
    <row r="26" spans="1:1" ht="13" customHeight="1">
      <c r="A26" s="57" t="s">
        <v>784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I29"/>
  <sheetViews>
    <sheetView zoomScaleNormal="100" workbookViewId="0">
      <selection activeCell="J2" sqref="J2"/>
    </sheetView>
  </sheetViews>
  <sheetFormatPr defaultColWidth="9.1796875" defaultRowHeight="14"/>
  <cols>
    <col min="1" max="1" width="23.81640625" style="58" customWidth="1"/>
    <col min="2" max="2" width="11.81640625" style="58" customWidth="1"/>
    <col min="3" max="3" width="14.1796875" style="58" bestFit="1" customWidth="1"/>
    <col min="4" max="4" width="9.1796875" style="58" customWidth="1"/>
    <col min="5" max="5" width="13" style="58" bestFit="1" customWidth="1"/>
    <col min="6" max="9" width="9.1796875" style="58" customWidth="1"/>
    <col min="10" max="10" width="17.81640625" style="58" customWidth="1"/>
    <col min="11" max="11" width="9.1796875" style="58" customWidth="1"/>
    <col min="12" max="16384" width="9.1796875" style="58"/>
  </cols>
  <sheetData>
    <row r="1" spans="1:9" s="72" customFormat="1" ht="15" customHeight="1" thickBot="1">
      <c r="A1" s="12">
        <f>Wniosek!D8</f>
        <v>0</v>
      </c>
      <c r="B1" s="59" t="s">
        <v>785</v>
      </c>
      <c r="C1" s="59"/>
      <c r="D1" s="59"/>
      <c r="E1" s="60"/>
      <c r="F1" s="60"/>
      <c r="G1" s="60"/>
      <c r="H1" s="60"/>
      <c r="I1" s="60"/>
    </row>
    <row r="2" spans="1:9">
      <c r="A2" s="61" t="s">
        <v>786</v>
      </c>
      <c r="B2" s="60"/>
      <c r="C2" s="60"/>
      <c r="D2" s="60"/>
      <c r="E2" s="480" t="s">
        <v>787</v>
      </c>
      <c r="F2" s="481"/>
      <c r="G2" s="481"/>
      <c r="H2" s="481"/>
      <c r="I2" s="60"/>
    </row>
    <row r="3" spans="1:9">
      <c r="A3" s="61" t="s">
        <v>788</v>
      </c>
      <c r="B3" s="60"/>
      <c r="C3" s="60"/>
      <c r="D3" s="60"/>
      <c r="E3" s="481"/>
      <c r="F3" s="481"/>
      <c r="G3" s="481"/>
      <c r="H3" s="481"/>
      <c r="I3" s="59"/>
    </row>
    <row r="4" spans="1:9">
      <c r="A4" s="61" t="s">
        <v>789</v>
      </c>
      <c r="B4" s="60"/>
      <c r="C4" s="60"/>
      <c r="D4" s="60"/>
      <c r="E4" s="481"/>
      <c r="F4" s="481"/>
      <c r="G4" s="481"/>
      <c r="H4" s="481"/>
      <c r="I4" s="59"/>
    </row>
    <row r="5" spans="1:9">
      <c r="A5" s="61" t="s">
        <v>790</v>
      </c>
      <c r="B5" s="60"/>
      <c r="C5" s="60"/>
      <c r="D5" s="60"/>
      <c r="E5" s="481"/>
      <c r="F5" s="481"/>
      <c r="G5" s="481"/>
      <c r="H5" s="481"/>
      <c r="I5" s="59"/>
    </row>
    <row r="6" spans="1:9">
      <c r="A6" s="61" t="s">
        <v>791</v>
      </c>
      <c r="B6" s="60"/>
      <c r="C6" s="60"/>
      <c r="D6" s="60"/>
      <c r="E6" s="481"/>
      <c r="F6" s="481"/>
      <c r="G6" s="481"/>
      <c r="H6" s="481"/>
    </row>
    <row r="7" spans="1:9">
      <c r="A7" s="61" t="s">
        <v>792</v>
      </c>
      <c r="B7" s="60"/>
      <c r="C7" s="60"/>
      <c r="D7" s="60"/>
      <c r="E7" s="481"/>
      <c r="F7" s="481"/>
      <c r="G7" s="481"/>
      <c r="H7" s="481"/>
    </row>
    <row r="8" spans="1:9">
      <c r="A8" s="62" t="s">
        <v>793</v>
      </c>
      <c r="B8" s="60"/>
      <c r="C8" s="60"/>
      <c r="D8" s="60"/>
      <c r="E8" s="481"/>
      <c r="F8" s="481"/>
      <c r="G8" s="481"/>
      <c r="H8" s="481"/>
    </row>
    <row r="9" spans="1:9">
      <c r="A9" s="61" t="s">
        <v>794</v>
      </c>
      <c r="B9" s="60"/>
      <c r="C9" s="60"/>
      <c r="D9" s="60"/>
      <c r="E9" s="481"/>
      <c r="F9" s="481"/>
      <c r="G9" s="481"/>
      <c r="H9" s="481"/>
    </row>
    <row r="10" spans="1:9">
      <c r="A10" s="63" t="str">
        <f>IF(A29,B29,(IF(A1=0,"zero ","")&amp;F28&amp;F27&amp;E28&amp;E27&amp;D28&amp;D27&amp;C28&amp;B26))</f>
        <v>zero i 00/100</v>
      </c>
      <c r="B10" s="63"/>
      <c r="C10" s="63"/>
      <c r="D10" s="63"/>
      <c r="E10" s="63"/>
      <c r="F10" s="63"/>
      <c r="G10" s="63"/>
      <c r="H10" s="63"/>
      <c r="I10" s="63"/>
    </row>
    <row r="11" spans="1:9">
      <c r="A11" s="64" t="str">
        <f>T(1)</f>
        <v/>
      </c>
      <c r="B11" s="65" t="str">
        <f>T(1)</f>
        <v/>
      </c>
      <c r="C11" s="64" t="str">
        <f>T(1)</f>
        <v/>
      </c>
      <c r="D11" s="64" t="str">
        <f>T(1)</f>
        <v/>
      </c>
      <c r="E11" s="66"/>
      <c r="F11" s="66"/>
      <c r="G11" s="60"/>
      <c r="H11" s="60"/>
    </row>
    <row r="12" spans="1:9">
      <c r="A12" s="65" t="s">
        <v>795</v>
      </c>
      <c r="B12" s="65" t="s">
        <v>796</v>
      </c>
      <c r="C12" s="65" t="s">
        <v>797</v>
      </c>
      <c r="D12" s="65" t="s">
        <v>798</v>
      </c>
      <c r="E12" s="66"/>
      <c r="F12" s="66"/>
      <c r="G12" s="60"/>
      <c r="H12" s="60"/>
    </row>
    <row r="13" spans="1:9">
      <c r="A13" s="65" t="s">
        <v>799</v>
      </c>
      <c r="B13" s="65" t="s">
        <v>800</v>
      </c>
      <c r="C13" s="65" t="s">
        <v>801</v>
      </c>
      <c r="D13" s="65" t="s">
        <v>802</v>
      </c>
      <c r="E13" s="66"/>
      <c r="F13" s="66"/>
      <c r="G13" s="60"/>
      <c r="H13" s="67"/>
      <c r="I13" s="60"/>
    </row>
    <row r="14" spans="1:9">
      <c r="A14" s="65" t="s">
        <v>803</v>
      </c>
      <c r="B14" s="65" t="s">
        <v>804</v>
      </c>
      <c r="C14" s="65" t="s">
        <v>805</v>
      </c>
      <c r="D14" s="65" t="s">
        <v>806</v>
      </c>
      <c r="E14" s="66"/>
      <c r="F14" s="66"/>
      <c r="G14" s="60"/>
      <c r="H14" s="68"/>
    </row>
    <row r="15" spans="1:9">
      <c r="A15" s="65" t="s">
        <v>807</v>
      </c>
      <c r="B15" s="65" t="s">
        <v>808</v>
      </c>
      <c r="C15" s="65" t="s">
        <v>809</v>
      </c>
      <c r="D15" s="65" t="s">
        <v>810</v>
      </c>
      <c r="E15" s="66"/>
      <c r="F15" s="65"/>
      <c r="G15" s="60"/>
      <c r="H15" s="60"/>
      <c r="I15" s="60"/>
    </row>
    <row r="16" spans="1:9">
      <c r="A16" s="65" t="s">
        <v>811</v>
      </c>
      <c r="B16" s="65" t="s">
        <v>812</v>
      </c>
      <c r="C16" s="65" t="s">
        <v>813</v>
      </c>
      <c r="D16" s="65" t="s">
        <v>814</v>
      </c>
      <c r="E16" s="66"/>
      <c r="F16" s="66"/>
      <c r="G16" s="60"/>
      <c r="H16" s="60"/>
      <c r="I16" s="60"/>
    </row>
    <row r="17" spans="1:9">
      <c r="A17" s="65" t="s">
        <v>815</v>
      </c>
      <c r="B17" s="65" t="s">
        <v>816</v>
      </c>
      <c r="C17" s="65" t="s">
        <v>817</v>
      </c>
      <c r="D17" s="65" t="s">
        <v>818</v>
      </c>
      <c r="E17" s="66"/>
      <c r="F17" s="65"/>
      <c r="G17" s="60"/>
      <c r="H17" s="60"/>
      <c r="I17" s="60"/>
    </row>
    <row r="18" spans="1:9">
      <c r="A18" s="65" t="s">
        <v>819</v>
      </c>
      <c r="B18" s="65" t="s">
        <v>820</v>
      </c>
      <c r="C18" s="65" t="s">
        <v>821</v>
      </c>
      <c r="D18" s="65" t="s">
        <v>822</v>
      </c>
      <c r="E18" s="66"/>
      <c r="F18" s="65"/>
      <c r="G18" s="60"/>
      <c r="H18" s="60"/>
      <c r="I18" s="60"/>
    </row>
    <row r="19" spans="1:9">
      <c r="A19" s="65" t="s">
        <v>823</v>
      </c>
      <c r="B19" s="65" t="s">
        <v>824</v>
      </c>
      <c r="C19" s="65" t="s">
        <v>825</v>
      </c>
      <c r="D19" s="65" t="s">
        <v>826</v>
      </c>
      <c r="E19" s="66"/>
      <c r="F19" s="65"/>
      <c r="G19" s="60"/>
      <c r="H19" s="60"/>
      <c r="I19" s="60"/>
    </row>
    <row r="20" spans="1:9">
      <c r="A20" s="65" t="s">
        <v>827</v>
      </c>
      <c r="B20" s="65" t="s">
        <v>828</v>
      </c>
      <c r="C20" s="65" t="s">
        <v>829</v>
      </c>
      <c r="D20" s="65" t="s">
        <v>830</v>
      </c>
      <c r="E20" s="66"/>
      <c r="F20" s="65"/>
    </row>
    <row r="21" spans="1:9">
      <c r="A21" s="66" t="str">
        <f>T(1)</f>
        <v/>
      </c>
      <c r="B21" s="66" t="str">
        <f>T(1)</f>
        <v/>
      </c>
      <c r="C21" s="66" t="str">
        <f>T(1)</f>
        <v/>
      </c>
      <c r="D21" s="66"/>
      <c r="E21" s="66"/>
      <c r="F21" s="66"/>
    </row>
    <row r="22" spans="1:9">
      <c r="A22" s="65" t="s">
        <v>831</v>
      </c>
      <c r="B22" s="65" t="s">
        <v>832</v>
      </c>
      <c r="C22" s="65" t="s">
        <v>833</v>
      </c>
      <c r="D22" s="66"/>
      <c r="E22" s="66"/>
      <c r="F22" s="66"/>
    </row>
    <row r="23" spans="1:9">
      <c r="A23" s="65" t="s">
        <v>834</v>
      </c>
      <c r="B23" s="65" t="s">
        <v>835</v>
      </c>
      <c r="C23" s="65" t="s">
        <v>836</v>
      </c>
      <c r="D23" s="66"/>
      <c r="E23" s="66"/>
      <c r="F23" s="66"/>
    </row>
    <row r="24" spans="1:9">
      <c r="A24" s="65" t="s">
        <v>837</v>
      </c>
      <c r="B24" s="65" t="s">
        <v>838</v>
      </c>
      <c r="C24" s="65" t="s">
        <v>839</v>
      </c>
      <c r="D24" s="66"/>
      <c r="E24" s="66"/>
      <c r="F24" s="66"/>
    </row>
    <row r="25" spans="1:9">
      <c r="A25" s="69" t="s">
        <v>840</v>
      </c>
      <c r="B25" s="70" t="s">
        <v>841</v>
      </c>
      <c r="C25" s="64" t="s">
        <v>842</v>
      </c>
      <c r="D25" s="64" t="s">
        <v>843</v>
      </c>
      <c r="E25" s="64" t="s">
        <v>844</v>
      </c>
      <c r="F25" s="64" t="s">
        <v>845</v>
      </c>
    </row>
    <row r="26" spans="1:9">
      <c r="A26" s="65" t="str">
        <f>TEXT(A1,"000000000000,00")</f>
        <v>000000000000,00</v>
      </c>
      <c r="B26" s="65" t="str">
        <f>"i "&amp;RIGHT(A26,2)&amp;"/100"</f>
        <v>i 00/100</v>
      </c>
      <c r="C26" s="65">
        <f>VALUE(MID($A$26,10,3))</f>
        <v>0</v>
      </c>
      <c r="D26" s="65">
        <f>VALUE(MID($A$26,7,3))</f>
        <v>0</v>
      </c>
      <c r="E26" s="65">
        <f>VALUE(MID($A$26,4,3))</f>
        <v>0</v>
      </c>
      <c r="F26" s="65">
        <f>VALUE(LEFT($A$26,3))</f>
        <v>0</v>
      </c>
    </row>
    <row r="27" spans="1:9">
      <c r="A27" s="66"/>
      <c r="B27" s="66"/>
      <c r="C27" s="66"/>
      <c r="D27" s="66" t="str">
        <f>INDEX($A$21:$C$24,4-2*(D26=1)-3*(D26=0)-AND(NOT(AND(MOD(D26,100)&gt;10,MOD(D26,100)&lt;20)),MOD(D26,10)&gt;1,MOD(D26,10)&lt;5),1)</f>
        <v/>
      </c>
      <c r="E27" s="66" t="str">
        <f>INDEX($A$21:$C$24,4-2*(E26=1)-3*(E26=0)-AND(NOT(AND(MOD(E26,100)&gt;10,MOD(E26,100)&lt;20)),MOD(E26,10)&gt;1,MOD(E26,10)&lt;5),2)</f>
        <v/>
      </c>
      <c r="F27" s="66" t="str">
        <f>INDEX($A$21:$C$24,4-2*(F26=1)-3*(F26=0)-AND(NOT(AND(MOD(F26,100)&gt;10,MOD(F26,100)&lt;20)),MOD(F26,10)&gt;1,MOD(F26,10)&lt;5),3)</f>
        <v/>
      </c>
    </row>
    <row r="28" spans="1:9">
      <c r="A28" s="66"/>
      <c r="B28" s="66"/>
      <c r="C28" s="66" t="str">
        <f>INDEX($A$11:$D$20,TRUNC(C26/100)+1,4)&amp;INDEX($A$11:$D$20,1+AND(MOD(C26,100)&gt;=10,MOD(C26,100)&lt;20)*MOD(C26,10),2)&amp;INDEX($A$11:$D$20,OR((MOD(C26,100)=10),MOD(C26,100)&gt;19)*TRUNC(MOD(C26,100)/10)+1,3)&amp;INDEX($A$11:$D$20,1+OR((MOD(C26,100)&lt;10),MOD(C26,100)&gt;19)*MOD(C26,10),1)</f>
        <v/>
      </c>
      <c r="D28" s="66" t="str">
        <f>INDEX($A$11:$D$20,TRUNC(D26/100)+1,4)&amp;INDEX($A$11:$D$20,1+AND(MOD(D26,100)&gt;=10,MOD(D26,100)&lt;20)*MOD(D26,10),2)&amp;INDEX($A$11:$D$20,OR((MOD(D26,100)=10),MOD(D26,100)&gt;19)*TRUNC(MOD(D26,100)/10)+1,3)&amp;INDEX($A$11:$D$20,1+OR((MOD(D26,100)&lt;10),MOD(D26,100)&gt;19)*MOD(D26,10),1)</f>
        <v/>
      </c>
      <c r="E28" s="66" t="str">
        <f>INDEX($A$11:$D$20,TRUNC(E26/100)+1,4)&amp;INDEX($A$11:$D$20,1+AND(MOD(E26,100)&gt;=10,MOD(E26,100)&lt;20)*MOD(E26,10),2)&amp;INDEX($A$11:$D$20,OR((MOD(E26,100)=10),MOD(E26,100)&gt;19)*TRUNC(MOD(E26,100)/10)+1,3)&amp;INDEX($A$11:$D$20,1+OR((MOD(E26,100)&lt;10),MOD(E26,100)&gt;19)*MOD(E26,10),1)</f>
        <v/>
      </c>
      <c r="F28" s="66" t="str">
        <f>INDEX($A$11:$D$20,TRUNC(F26/100)+1,4)&amp;INDEX($A$11:$D$20,1+AND(MOD(F26,100)&gt;=10,MOD(F26,100)&lt;20)*MOD(F26,10),2)&amp;INDEX($A$11:$D$20,OR((MOD(F26,100)=10),MOD(F26,100)&gt;19)*TRUNC(MOD(F26,100)/10)+1,3)&amp;INDEX($A$11:$D$20,1+OR((MOD(F26,100)&lt;10),MOD(F26,100)&gt;19)*MOD(F26,10),1)</f>
        <v/>
      </c>
    </row>
    <row r="29" spans="1:9">
      <c r="A29" s="71" t="b">
        <f>IF(ISTEXT($A$1),TRUE,OR(SIGN($A$1)=-1,LEN($A$26)&gt;15))</f>
        <v>0</v>
      </c>
      <c r="B29" s="71" t="s">
        <v>846</v>
      </c>
      <c r="C29" s="71"/>
      <c r="D29" s="71"/>
      <c r="E29" s="71"/>
      <c r="F29" s="71"/>
    </row>
  </sheetData>
  <sheetProtection password="BAD4" sheet="1" objects="1" scenarios="1"/>
  <mergeCells count="1">
    <mergeCell ref="E2:H9"/>
  </mergeCells>
  <hyperlinks>
    <hyperlink ref="A8" r:id="rId1" xr:uid="{00000000-0004-0000-0800-000000000000}"/>
  </hyperlinks>
  <pageMargins left="0.7" right="0.7" top="0.75" bottom="0.75" header="0.3" footer="0.3"/>
  <pageSetup paperSize="9" orientation="portrait" horizont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91fb85c-fe6e-4a0c-8037-670d6d95f9e8">
      <Terms xmlns="http://schemas.microsoft.com/office/infopath/2007/PartnerControls"/>
    </lcf76f155ced4ddcb4097134ff3c332f>
    <TaxCatchAll xmlns="802414b0-e6df-4e40-bd84-fd6ebccb2b7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A58988DB39A2D459D5D4A73211B2807" ma:contentTypeVersion="18" ma:contentTypeDescription="Utwórz nowy dokument." ma:contentTypeScope="" ma:versionID="158293ad1f788176da67d2c4712c5f4d">
  <xsd:schema xmlns:xsd="http://www.w3.org/2001/XMLSchema" xmlns:xs="http://www.w3.org/2001/XMLSchema" xmlns:p="http://schemas.microsoft.com/office/2006/metadata/properties" xmlns:ns2="091fb85c-fe6e-4a0c-8037-670d6d95f9e8" xmlns:ns3="802414b0-e6df-4e40-bd84-fd6ebccb2b72" targetNamespace="http://schemas.microsoft.com/office/2006/metadata/properties" ma:root="true" ma:fieldsID="2977b3711826b3cfad7740f782928d3d" ns2:_="" ns3:_="">
    <xsd:import namespace="091fb85c-fe6e-4a0c-8037-670d6d95f9e8"/>
    <xsd:import namespace="802414b0-e6df-4e40-bd84-fd6ebccb2b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1fb85c-fe6e-4a0c-8037-670d6d95f9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Tagi obrazów" ma:readOnly="false" ma:fieldId="{5cf76f15-5ced-4ddc-b409-7134ff3c332f}" ma:taxonomyMulti="true" ma:sspId="97825e3f-187c-4ab0-b8a0-917605c6ec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2414b0-e6df-4e40-bd84-fd6ebccb2b7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ba7bf3e-8ea2-4ba3-9371-5a43e64cc757}" ma:internalName="TaxCatchAll" ma:showField="CatchAllData" ma:web="802414b0-e6df-4e40-bd84-fd6ebccb2b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D94971-4E53-4F00-BA69-D8BEAF0D55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AC6FB7-E590-4DC8-8E4B-3B26CFDC008E}">
  <ds:schemaRefs>
    <ds:schemaRef ds:uri="http://purl.org/dc/elements/1.1/"/>
    <ds:schemaRef ds:uri="http://schemas.microsoft.com/office/2006/metadata/properties"/>
    <ds:schemaRef ds:uri="091fb85c-fe6e-4a0c-8037-670d6d95f9e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802414b0-e6df-4e40-bd84-fd6ebccb2b7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E50DF08-7702-436E-91D0-0805ADBBC9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1fb85c-fe6e-4a0c-8037-670d6d95f9e8"/>
    <ds:schemaRef ds:uri="802414b0-e6df-4e40-bd84-fd6ebccb2b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Nazwane zakresy</vt:lpstr>
      </vt:variant>
      <vt:variant>
        <vt:i4>4</vt:i4>
      </vt:variant>
    </vt:vector>
  </HeadingPairs>
  <TitlesOfParts>
    <vt:vector size="14" baseType="lpstr">
      <vt:lpstr>Wniosek</vt:lpstr>
      <vt:lpstr>ArkSlownie</vt:lpstr>
      <vt:lpstr>Slownik</vt:lpstr>
      <vt:lpstr>Dane</vt:lpstr>
      <vt:lpstr>JER-ZACH-u</vt:lpstr>
      <vt:lpstr>JER-MAZ-u</vt:lpstr>
      <vt:lpstr>rodzaj dział. wg PKD</vt:lpstr>
      <vt:lpstr>MSP</vt:lpstr>
      <vt:lpstr>ArkuszSłownie</vt:lpstr>
      <vt:lpstr>Obrazki</vt:lpstr>
      <vt:lpstr>MN</vt:lpstr>
      <vt:lpstr>'rodzaj dział. wg PKD'!Obszar_wydruku</vt:lpstr>
      <vt:lpstr>Wniosek!Obszar_wydruku</vt:lpstr>
      <vt:lpstr>SLOWAMI</vt:lpstr>
    </vt:vector>
  </TitlesOfParts>
  <Manager/>
  <Company>FDPA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Bułakowski Wojciech  (DNA)</cp:lastModifiedBy>
  <cp:revision/>
  <dcterms:created xsi:type="dcterms:W3CDTF">2002-11-13T11:04:44Z</dcterms:created>
  <dcterms:modified xsi:type="dcterms:W3CDTF">2026-02-05T12:16:18Z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0x0101003A58988DB39A2D459D5D4A73211B2807</vt:lpwstr>
  </property>
  <property fmtid="{D5CDD505-2E9C-101B-9397-08002B2CF9AE}" pid="3" name="MediaServiceImageTags">
    <vt:lpwstr/>
  </property>
</Properties>
</file>